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1 - SIMPLE SPREADSHEETS/MINI COURSE - LOOKUP BOOTCAMP/"/>
    </mc:Choice>
  </mc:AlternateContent>
  <xr:revisionPtr revIDLastSave="1765" documentId="8_{5A192EC5-C48C-4812-9715-6D216BEC89F2}" xr6:coauthVersionLast="47" xr6:coauthVersionMax="47" xr10:uidLastSave="{F777F518-93BE-4AAB-A022-5103EB921D6E}"/>
  <bookViews>
    <workbookView xWindow="-98" yWindow="-98" windowWidth="28996" windowHeight="15675" xr2:uid="{75CFFB5B-3FDE-44BE-BD76-DCA517609159}"/>
  </bookViews>
  <sheets>
    <sheet name="Intro to Lookups" sheetId="18" r:id="rId1"/>
    <sheet name="Prerequisites" sheetId="2" r:id="rId2"/>
    <sheet name="Vlookup" sheetId="21" r:id="rId3"/>
    <sheet name="Hlookup" sheetId="22" r:id="rId4"/>
    <sheet name="Xlookup" sheetId="23" r:id="rId5"/>
    <sheet name="Index-Match" sheetId="24" r:id="rId6"/>
    <sheet name="With Tables" sheetId="25" r:id="rId7"/>
    <sheet name="Sheet1" sheetId="11" r:id="rId8"/>
    <sheet name="Sheet2" sheetId="13" r:id="rId9"/>
    <sheet name="Combined" sheetId="14" r:id="rId10"/>
  </sheets>
  <definedNames>
    <definedName name="_xlnm._FilterDatabase" localSheetId="9" hidden="1">Combined!$A$2:$G$2</definedName>
    <definedName name="_xlnm._FilterDatabase" localSheetId="7" hidden="1">Sheet1!$A$1:$D$1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_xlnm.Print_Area" localSheetId="3">Hlookup!$A$1:$B$144</definedName>
    <definedName name="_xlnm.Print_Area" localSheetId="1">Prerequisites!$A$4:$B$142</definedName>
    <definedName name="_xlnm.Print_Area" localSheetId="2">Vlookup!$A$2:$B$146</definedName>
    <definedName name="_xlnm.Print_Titles" localSheetId="3">Hlookup!#REF!</definedName>
    <definedName name="_xlnm.Print_Titles" localSheetId="1">Prerequisites!#REF!</definedName>
    <definedName name="_xlnm.Print_Titles" localSheetId="2">Vlookup!#REF!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8" l="1"/>
  <c r="H76" i="18"/>
  <c r="I85" i="18"/>
  <c r="H85" i="18"/>
  <c r="I84" i="18"/>
  <c r="H84" i="18"/>
  <c r="I83" i="18"/>
  <c r="H83" i="18"/>
  <c r="I82" i="18"/>
  <c r="H82" i="18"/>
  <c r="I81" i="18"/>
  <c r="H81" i="18"/>
  <c r="I80" i="18"/>
  <c r="H80" i="18"/>
  <c r="I79" i="18"/>
  <c r="H79" i="18"/>
  <c r="I78" i="18"/>
  <c r="H78" i="18"/>
  <c r="I77" i="18"/>
  <c r="H77" i="18"/>
  <c r="H27" i="18"/>
  <c r="I59" i="18"/>
  <c r="H59" i="18"/>
  <c r="I58" i="18"/>
  <c r="H58" i="18"/>
  <c r="I57" i="18"/>
  <c r="H57" i="18"/>
  <c r="I56" i="18"/>
  <c r="H56" i="18"/>
  <c r="I55" i="18"/>
  <c r="H55" i="18"/>
  <c r="I54" i="18"/>
  <c r="H54" i="18"/>
  <c r="I53" i="18"/>
  <c r="H53" i="18"/>
  <c r="I52" i="18"/>
  <c r="H52" i="18"/>
  <c r="I51" i="18"/>
  <c r="H51" i="18"/>
  <c r="I50" i="18"/>
  <c r="H50" i="18"/>
  <c r="I36" i="18"/>
  <c r="H36" i="18"/>
  <c r="I35" i="18"/>
  <c r="H35" i="18"/>
  <c r="I34" i="18"/>
  <c r="H34" i="18"/>
  <c r="I33" i="18"/>
  <c r="H33" i="18"/>
  <c r="I32" i="18"/>
  <c r="H32" i="18"/>
  <c r="I31" i="18"/>
  <c r="H31" i="18"/>
  <c r="I30" i="18"/>
  <c r="H30" i="18"/>
  <c r="I29" i="18"/>
  <c r="H29" i="18"/>
  <c r="I28" i="18"/>
  <c r="H28" i="18"/>
  <c r="I27" i="18"/>
  <c r="C138" i="24" a="1"/>
  <c r="C138" i="24" s="1"/>
  <c r="C139" i="24" a="1"/>
  <c r="C139" i="24" s="1"/>
  <c r="D139" i="24" a="1"/>
  <c r="D139" i="24"/>
  <c r="C140" i="24" a="1"/>
  <c r="C140" i="24" s="1"/>
  <c r="D140" i="24" a="1"/>
  <c r="D140" i="24"/>
  <c r="C141" i="24" a="1"/>
  <c r="C141" i="24"/>
  <c r="D141" i="24" a="1"/>
  <c r="D141" i="24"/>
  <c r="C142" i="24" a="1"/>
  <c r="C142" i="24"/>
  <c r="D142" i="24" a="1"/>
  <c r="D142" i="24"/>
  <c r="C143" i="24" a="1"/>
  <c r="C143" i="24"/>
  <c r="D143" i="24" a="1"/>
  <c r="D143" i="24" s="1"/>
  <c r="C144" i="24" a="1"/>
  <c r="C144" i="24"/>
  <c r="D144" i="24" a="1"/>
  <c r="D144" i="24"/>
  <c r="C145" i="24" a="1"/>
  <c r="C145" i="24"/>
  <c r="D145" i="24" a="1"/>
  <c r="D145" i="24"/>
  <c r="C146" i="24" a="1"/>
  <c r="C146" i="24"/>
  <c r="D146" i="24" a="1"/>
  <c r="D146" i="24"/>
  <c r="C147" i="24" a="1"/>
  <c r="C147" i="24" s="1"/>
  <c r="D147" i="24" a="1"/>
  <c r="D147" i="24"/>
  <c r="D138" i="24" a="1"/>
  <c r="D138" i="24" s="1"/>
  <c r="B139" i="24"/>
  <c r="B140" i="24"/>
  <c r="B141" i="24"/>
  <c r="B142" i="24"/>
  <c r="B143" i="24"/>
  <c r="B144" i="24"/>
  <c r="B145" i="24"/>
  <c r="B146" i="24"/>
  <c r="B147" i="24"/>
  <c r="B138" i="24"/>
  <c r="D74" i="24"/>
  <c r="B74" i="24"/>
  <c r="D33" i="24"/>
  <c r="E33" i="24"/>
  <c r="D34" i="24"/>
  <c r="E34" i="24"/>
  <c r="D35" i="24"/>
  <c r="E35" i="24"/>
  <c r="D36" i="24"/>
  <c r="E36" i="24"/>
  <c r="E32" i="24"/>
  <c r="D32" i="24"/>
  <c r="B33" i="24"/>
  <c r="C33" i="24"/>
  <c r="B34" i="24"/>
  <c r="C34" i="24"/>
  <c r="B35" i="24"/>
  <c r="C35" i="24"/>
  <c r="B36" i="24"/>
  <c r="C36" i="24"/>
  <c r="C32" i="24"/>
  <c r="B32" i="24"/>
  <c r="B31" i="23"/>
  <c r="M142" i="22"/>
  <c r="N142" i="22"/>
  <c r="O142" i="22"/>
  <c r="P142" i="22"/>
  <c r="L142" i="22"/>
  <c r="M141" i="22"/>
  <c r="N141" i="22"/>
  <c r="O141" i="22"/>
  <c r="P141" i="22"/>
  <c r="L141" i="22"/>
  <c r="M140" i="22"/>
  <c r="N140" i="22"/>
  <c r="O140" i="22"/>
  <c r="P140" i="22"/>
  <c r="L140" i="22"/>
  <c r="M139" i="22"/>
  <c r="N139" i="22"/>
  <c r="O139" i="22"/>
  <c r="P139" i="22"/>
  <c r="L139" i="22"/>
  <c r="C139" i="22"/>
  <c r="G142" i="22"/>
  <c r="G141" i="22"/>
  <c r="G140" i="22"/>
  <c r="G139" i="22"/>
  <c r="J104" i="22"/>
  <c r="K104" i="22"/>
  <c r="L104" i="22"/>
  <c r="M104" i="22"/>
  <c r="I104" i="22"/>
  <c r="J103" i="22"/>
  <c r="K103" i="22"/>
  <c r="L103" i="22"/>
  <c r="M103" i="22"/>
  <c r="I103" i="22"/>
  <c r="J102" i="22"/>
  <c r="K102" i="22"/>
  <c r="L102" i="22"/>
  <c r="M102" i="22"/>
  <c r="I102" i="22"/>
  <c r="J101" i="22"/>
  <c r="K101" i="22"/>
  <c r="L101" i="22"/>
  <c r="M101" i="22"/>
  <c r="I101" i="22"/>
  <c r="C104" i="22"/>
  <c r="D104" i="22"/>
  <c r="E104" i="22"/>
  <c r="F104" i="22"/>
  <c r="B104" i="22"/>
  <c r="C103" i="22"/>
  <c r="D103" i="22"/>
  <c r="E103" i="22"/>
  <c r="F103" i="22"/>
  <c r="B103" i="22"/>
  <c r="C102" i="22"/>
  <c r="D102" i="22"/>
  <c r="E102" i="22"/>
  <c r="F102" i="22"/>
  <c r="B102" i="22"/>
  <c r="C101" i="22"/>
  <c r="D101" i="22"/>
  <c r="E101" i="22"/>
  <c r="F101" i="22"/>
  <c r="B101" i="22"/>
  <c r="C66" i="22"/>
  <c r="D66" i="22"/>
  <c r="E66" i="22"/>
  <c r="F66" i="22"/>
  <c r="B66" i="22"/>
  <c r="C65" i="22"/>
  <c r="D65" i="22"/>
  <c r="E65" i="22"/>
  <c r="F65" i="22"/>
  <c r="B65" i="22"/>
  <c r="C64" i="22"/>
  <c r="D64" i="22"/>
  <c r="E64" i="22"/>
  <c r="F64" i="22"/>
  <c r="B64" i="22"/>
  <c r="C63" i="22"/>
  <c r="D63" i="22"/>
  <c r="E63" i="22"/>
  <c r="F63" i="22"/>
  <c r="B63" i="22"/>
  <c r="C34" i="25"/>
  <c r="C35" i="25"/>
  <c r="C36" i="25"/>
  <c r="C37" i="25"/>
  <c r="C33" i="25"/>
  <c r="B34" i="25"/>
  <c r="B35" i="25"/>
  <c r="B36" i="25"/>
  <c r="B37" i="25"/>
  <c r="B33" i="25"/>
  <c r="E37" i="25"/>
  <c r="D37" i="25"/>
  <c r="E36" i="25"/>
  <c r="D36" i="25"/>
  <c r="E35" i="25"/>
  <c r="D35" i="25"/>
  <c r="E34" i="25"/>
  <c r="D34" i="25"/>
  <c r="E33" i="25"/>
  <c r="D33" i="25"/>
  <c r="C343" i="18" a="1"/>
  <c r="C343" i="18" s="1"/>
  <c r="D343" i="18" a="1"/>
  <c r="D343" i="18" s="1"/>
  <c r="C344" i="18" a="1"/>
  <c r="C344" i="18" s="1"/>
  <c r="D344" i="18" a="1"/>
  <c r="D344" i="18" s="1"/>
  <c r="C345" i="18" a="1"/>
  <c r="C345" i="18" s="1"/>
  <c r="D345" i="18" a="1"/>
  <c r="D345" i="18" s="1"/>
  <c r="C346" i="18" a="1"/>
  <c r="C346" i="18" s="1"/>
  <c r="D346" i="18" a="1"/>
  <c r="D346" i="18" s="1"/>
  <c r="C347" i="18" a="1"/>
  <c r="C347" i="18" s="1"/>
  <c r="D347" i="18" a="1"/>
  <c r="D347" i="18" s="1"/>
  <c r="C348" i="18" a="1"/>
  <c r="C348" i="18" s="1"/>
  <c r="D348" i="18" a="1"/>
  <c r="D348" i="18" s="1"/>
  <c r="C349" i="18" a="1"/>
  <c r="C349" i="18" s="1"/>
  <c r="D349" i="18" a="1"/>
  <c r="D349" i="18" s="1"/>
  <c r="C350" i="18" a="1"/>
  <c r="C350" i="18" s="1"/>
  <c r="D350" i="18" a="1"/>
  <c r="D350" i="18" s="1"/>
  <c r="C351" i="18" a="1"/>
  <c r="C351" i="18" s="1"/>
  <c r="D351" i="18" a="1"/>
  <c r="D351" i="18" s="1"/>
  <c r="D342" i="18" a="1"/>
  <c r="D342" i="18" s="1"/>
  <c r="C342" i="18" a="1"/>
  <c r="C342" i="18" s="1"/>
  <c r="D75" i="24"/>
  <c r="E75" i="24"/>
  <c r="D76" i="24"/>
  <c r="E76" i="24"/>
  <c r="D77" i="24"/>
  <c r="E77" i="24"/>
  <c r="D78" i="24"/>
  <c r="E78" i="24"/>
  <c r="E74" i="24"/>
  <c r="B75" i="24"/>
  <c r="C75" i="24"/>
  <c r="B76" i="24"/>
  <c r="C76" i="24"/>
  <c r="B77" i="24"/>
  <c r="C77" i="24"/>
  <c r="B78" i="24"/>
  <c r="C78" i="24"/>
  <c r="C74" i="24"/>
  <c r="D68" i="23"/>
  <c r="D67" i="23"/>
  <c r="C68" i="23"/>
  <c r="C67" i="23"/>
  <c r="B68" i="23"/>
  <c r="B67" i="23"/>
  <c r="D33" i="23"/>
  <c r="D32" i="23"/>
  <c r="E32" i="23"/>
  <c r="E33" i="23"/>
  <c r="D34" i="23"/>
  <c r="E34" i="23"/>
  <c r="D35" i="23"/>
  <c r="E35" i="23"/>
  <c r="E31" i="23"/>
  <c r="D31" i="23"/>
  <c r="B32" i="23"/>
  <c r="C32" i="23"/>
  <c r="B33" i="23"/>
  <c r="C33" i="23"/>
  <c r="B34" i="23"/>
  <c r="C34" i="23"/>
  <c r="B35" i="23"/>
  <c r="C35" i="23"/>
  <c r="C31" i="23"/>
  <c r="E71" i="23"/>
  <c r="D71" i="23"/>
  <c r="C71" i="23"/>
  <c r="B71" i="23"/>
  <c r="E70" i="23"/>
  <c r="D70" i="23"/>
  <c r="C70" i="23"/>
  <c r="B70" i="23"/>
  <c r="E69" i="23"/>
  <c r="D69" i="23"/>
  <c r="C69" i="23"/>
  <c r="B69" i="23"/>
  <c r="E68" i="23"/>
  <c r="E67" i="23"/>
  <c r="J158" i="21"/>
  <c r="J205" i="21"/>
  <c r="K205" i="21"/>
  <c r="J206" i="21"/>
  <c r="K206" i="21"/>
  <c r="J207" i="21"/>
  <c r="K207" i="21"/>
  <c r="J208" i="21"/>
  <c r="K208" i="21"/>
  <c r="K204" i="21"/>
  <c r="J204" i="21"/>
  <c r="I205" i="21"/>
  <c r="I206" i="21"/>
  <c r="I207" i="21"/>
  <c r="I208" i="21"/>
  <c r="I204" i="21"/>
  <c r="H205" i="21"/>
  <c r="H206" i="21"/>
  <c r="H207" i="21"/>
  <c r="H208" i="21"/>
  <c r="H204" i="21"/>
  <c r="D205" i="21"/>
  <c r="E205" i="21"/>
  <c r="D206" i="21"/>
  <c r="E206" i="21"/>
  <c r="D207" i="21"/>
  <c r="E207" i="21"/>
  <c r="D208" i="21"/>
  <c r="E208" i="21"/>
  <c r="E204" i="21"/>
  <c r="D204" i="21"/>
  <c r="B204" i="21"/>
  <c r="B205" i="21"/>
  <c r="C205" i="21"/>
  <c r="B206" i="21"/>
  <c r="C206" i="21"/>
  <c r="B207" i="21"/>
  <c r="C207" i="21"/>
  <c r="B208" i="21"/>
  <c r="C208" i="21"/>
  <c r="C204" i="21"/>
  <c r="H158" i="21"/>
  <c r="I158" i="21"/>
  <c r="K158" i="21"/>
  <c r="H159" i="21"/>
  <c r="I159" i="21"/>
  <c r="J159" i="21"/>
  <c r="K159" i="21"/>
  <c r="H160" i="21"/>
  <c r="I160" i="21"/>
  <c r="J160" i="21"/>
  <c r="K160" i="21"/>
  <c r="H161" i="21"/>
  <c r="I161" i="21"/>
  <c r="J161" i="21"/>
  <c r="K161" i="21"/>
  <c r="H162" i="21"/>
  <c r="I162" i="21"/>
  <c r="J162" i="21"/>
  <c r="K162" i="21"/>
  <c r="E350" i="18" l="1"/>
  <c r="E343" i="18"/>
  <c r="E345" i="18"/>
  <c r="E349" i="18"/>
  <c r="E347" i="18"/>
  <c r="E348" i="18"/>
  <c r="E344" i="18"/>
  <c r="E346" i="18"/>
  <c r="E342" i="18"/>
  <c r="E351" i="18"/>
  <c r="E145" i="24"/>
  <c r="E144" i="24"/>
  <c r="E146" i="24"/>
  <c r="E139" i="24"/>
  <c r="E147" i="24"/>
  <c r="E143" i="24"/>
  <c r="E142" i="24"/>
  <c r="E138" i="24"/>
  <c r="E141" i="24"/>
  <c r="E140" i="24"/>
  <c r="C74" i="21" l="1"/>
  <c r="B74" i="21"/>
  <c r="I116" i="21"/>
  <c r="H116" i="21"/>
  <c r="E116" i="21"/>
  <c r="D116" i="21"/>
  <c r="B117" i="21"/>
  <c r="C117" i="21"/>
  <c r="B118" i="21"/>
  <c r="C118" i="21"/>
  <c r="B119" i="21"/>
  <c r="C119" i="21"/>
  <c r="B120" i="21"/>
  <c r="C120" i="21"/>
  <c r="C116" i="21"/>
  <c r="B116" i="21"/>
  <c r="E159" i="21"/>
  <c r="E160" i="21"/>
  <c r="E161" i="21"/>
  <c r="E162" i="21"/>
  <c r="E158" i="21"/>
  <c r="D159" i="21"/>
  <c r="D160" i="21"/>
  <c r="D161" i="21"/>
  <c r="D162" i="21"/>
  <c r="D158" i="21"/>
  <c r="C159" i="21"/>
  <c r="C160" i="21"/>
  <c r="C161" i="21"/>
  <c r="C162" i="21"/>
  <c r="C158" i="21"/>
  <c r="B159" i="21"/>
  <c r="B160" i="21"/>
  <c r="B161" i="21"/>
  <c r="B162" i="21"/>
  <c r="B158" i="21"/>
  <c r="E232" i="22"/>
  <c r="D232" i="22"/>
  <c r="C232" i="22"/>
  <c r="B232" i="22"/>
  <c r="E231" i="22"/>
  <c r="D231" i="22"/>
  <c r="C231" i="22"/>
  <c r="B231" i="22"/>
  <c r="E230" i="22"/>
  <c r="D230" i="22"/>
  <c r="C230" i="22"/>
  <c r="B230" i="22"/>
  <c r="E229" i="22"/>
  <c r="D229" i="22"/>
  <c r="C229" i="22"/>
  <c r="B229" i="22"/>
  <c r="E228" i="22"/>
  <c r="D228" i="22"/>
  <c r="C228" i="22"/>
  <c r="B228" i="22"/>
  <c r="F142" i="22"/>
  <c r="E142" i="22"/>
  <c r="D142" i="22"/>
  <c r="C142" i="22"/>
  <c r="F141" i="22"/>
  <c r="E141" i="22"/>
  <c r="D141" i="22"/>
  <c r="C141" i="22"/>
  <c r="F140" i="22"/>
  <c r="E140" i="22"/>
  <c r="D140" i="22"/>
  <c r="C140" i="22"/>
  <c r="F139" i="22"/>
  <c r="E139" i="22"/>
  <c r="D139" i="22"/>
  <c r="E117" i="21"/>
  <c r="E118" i="21"/>
  <c r="E119" i="21"/>
  <c r="E120" i="21"/>
  <c r="D117" i="21"/>
  <c r="D118" i="21"/>
  <c r="D119" i="21"/>
  <c r="D120" i="21"/>
  <c r="I117" i="21"/>
  <c r="I118" i="21"/>
  <c r="I119" i="21"/>
  <c r="I120" i="21"/>
  <c r="H117" i="21"/>
  <c r="H118" i="21"/>
  <c r="H119" i="21"/>
  <c r="H120" i="21"/>
  <c r="C75" i="21"/>
  <c r="C76" i="21"/>
  <c r="C77" i="21"/>
  <c r="C78" i="21"/>
  <c r="B75" i="21"/>
  <c r="B76" i="21"/>
  <c r="B77" i="21"/>
  <c r="B78" i="21"/>
  <c r="K118" i="18"/>
  <c r="L118" i="18" s="1"/>
  <c r="K119" i="18"/>
  <c r="L119" i="18" s="1"/>
  <c r="K120" i="18"/>
  <c r="L120" i="18" s="1"/>
  <c r="K117" i="18"/>
  <c r="L117" i="18" s="1"/>
  <c r="B343" i="18"/>
  <c r="B344" i="18"/>
  <c r="B345" i="18"/>
  <c r="B346" i="18"/>
  <c r="B347" i="18"/>
  <c r="B348" i="18"/>
  <c r="B349" i="18"/>
  <c r="B350" i="18"/>
  <c r="B351" i="18"/>
  <c r="B342" i="18"/>
  <c r="F300" i="18"/>
  <c r="E300" i="18"/>
  <c r="F299" i="18"/>
  <c r="E299" i="18"/>
  <c r="F298" i="18"/>
  <c r="E298" i="18"/>
  <c r="F297" i="18"/>
  <c r="E297" i="18"/>
  <c r="F296" i="18"/>
  <c r="E296" i="18"/>
  <c r="F295" i="18"/>
  <c r="E295" i="18"/>
  <c r="F294" i="18"/>
  <c r="E294" i="18"/>
  <c r="F293" i="18"/>
  <c r="E293" i="18"/>
  <c r="F292" i="18"/>
  <c r="E292" i="18"/>
  <c r="F291" i="18"/>
  <c r="E291" i="18"/>
  <c r="G251" i="18"/>
  <c r="H251" i="18"/>
  <c r="I251" i="18"/>
  <c r="J251" i="18"/>
  <c r="K251" i="18"/>
  <c r="L251" i="18"/>
  <c r="M251" i="18"/>
  <c r="N251" i="18"/>
  <c r="O251" i="18"/>
  <c r="G252" i="18"/>
  <c r="H252" i="18"/>
  <c r="I252" i="18"/>
  <c r="J252" i="18"/>
  <c r="K252" i="18"/>
  <c r="L252" i="18"/>
  <c r="M252" i="18"/>
  <c r="N252" i="18"/>
  <c r="O252" i="18"/>
  <c r="F252" i="18"/>
  <c r="F251" i="18"/>
  <c r="C291" i="18" l="1"/>
  <c r="B292" i="18"/>
  <c r="B293" i="18"/>
  <c r="B294" i="18"/>
  <c r="B295" i="18"/>
  <c r="B296" i="18"/>
  <c r="B297" i="18"/>
  <c r="B298" i="18"/>
  <c r="B299" i="18"/>
  <c r="B300" i="18"/>
  <c r="B291" i="18"/>
  <c r="C300" i="18"/>
  <c r="C299" i="18"/>
  <c r="C298" i="18"/>
  <c r="C297" i="18"/>
  <c r="C296" i="18"/>
  <c r="C295" i="18"/>
  <c r="C294" i="18"/>
  <c r="C293" i="18"/>
  <c r="C292" i="18"/>
  <c r="B219" i="18"/>
  <c r="B220" i="18"/>
  <c r="I183" i="18"/>
  <c r="I184" i="18"/>
  <c r="I185" i="18"/>
  <c r="I186" i="18"/>
  <c r="I187" i="18"/>
  <c r="I188" i="18"/>
  <c r="I189" i="18"/>
  <c r="I190" i="18"/>
  <c r="I191" i="18"/>
  <c r="I182" i="18"/>
  <c r="H182" i="18"/>
  <c r="H183" i="18"/>
  <c r="H184" i="18"/>
  <c r="H185" i="18"/>
  <c r="H186" i="18"/>
  <c r="H187" i="18"/>
  <c r="H188" i="18"/>
  <c r="H189" i="18"/>
  <c r="H190" i="18"/>
  <c r="H191" i="18"/>
  <c r="C219" i="18"/>
  <c r="D219" i="18"/>
  <c r="E219" i="18"/>
  <c r="F219" i="18"/>
  <c r="G219" i="18"/>
  <c r="H219" i="18"/>
  <c r="I219" i="18"/>
  <c r="J219" i="18"/>
  <c r="K219" i="18"/>
  <c r="C220" i="18"/>
  <c r="D220" i="18"/>
  <c r="E220" i="18"/>
  <c r="F220" i="18"/>
  <c r="G220" i="18"/>
  <c r="H220" i="18"/>
  <c r="I220" i="18"/>
  <c r="J220" i="18"/>
  <c r="K22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116" i="2" l="1"/>
  <c r="C107" i="2" s="1"/>
  <c r="K137" i="2"/>
  <c r="K130" i="2"/>
  <c r="G116" i="2"/>
  <c r="B131" i="2" l="1"/>
  <c r="I131" i="2"/>
  <c r="G131" i="2"/>
  <c r="H131" i="2"/>
  <c r="J131" i="2"/>
  <c r="D131" i="2"/>
  <c r="C115" i="2"/>
  <c r="C114" i="2"/>
  <c r="C112" i="2"/>
  <c r="C111" i="2"/>
  <c r="C110" i="2"/>
  <c r="C109" i="2"/>
  <c r="C113" i="2"/>
  <c r="F131" i="2"/>
  <c r="E131" i="2"/>
  <c r="C131" i="2"/>
  <c r="C108" i="2"/>
  <c r="C116" i="2"/>
  <c r="K131" i="2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2">
    <metadataType name="XLDAPR" minSupportedVersion="120000" copy="1" pasteAll="1" pasteValues="1" merge="1" splitFirst="1" rowColShift="1" clearFormats="1" clearComments="1" assign="1" coerce="1" cellMeta="1"/>
    <metadataType name="XLRICHVALUE" minSupportedVersion="120000" copy="1" pasteAll="1" pasteValues="1" merge="1" splitFirst="1" rowColShift="1" clearFormats="1" clearComments="1" assign="1" coerce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futureMetadata name="XLRICHVALUE" count="50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  <bk>
      <extLst>
        <ext uri="{3e2802c4-a4d2-4d8b-9148-e3be6c30e623}">
          <xlrd:rvb i="12"/>
        </ext>
      </extLst>
    </bk>
    <bk>
      <extLst>
        <ext uri="{3e2802c4-a4d2-4d8b-9148-e3be6c30e623}">
          <xlrd:rvb i="13"/>
        </ext>
      </extLst>
    </bk>
    <bk>
      <extLst>
        <ext uri="{3e2802c4-a4d2-4d8b-9148-e3be6c30e623}">
          <xlrd:rvb i="14"/>
        </ext>
      </extLst>
    </bk>
    <bk>
      <extLst>
        <ext uri="{3e2802c4-a4d2-4d8b-9148-e3be6c30e623}">
          <xlrd:rvb i="15"/>
        </ext>
      </extLst>
    </bk>
    <bk>
      <extLst>
        <ext uri="{3e2802c4-a4d2-4d8b-9148-e3be6c30e623}">
          <xlrd:rvb i="16"/>
        </ext>
      </extLst>
    </bk>
    <bk>
      <extLst>
        <ext uri="{3e2802c4-a4d2-4d8b-9148-e3be6c30e623}">
          <xlrd:rvb i="17"/>
        </ext>
      </extLst>
    </bk>
    <bk>
      <extLst>
        <ext uri="{3e2802c4-a4d2-4d8b-9148-e3be6c30e623}">
          <xlrd:rvb i="18"/>
        </ext>
      </extLst>
    </bk>
    <bk>
      <extLst>
        <ext uri="{3e2802c4-a4d2-4d8b-9148-e3be6c30e623}">
          <xlrd:rvb i="19"/>
        </ext>
      </extLst>
    </bk>
    <bk>
      <extLst>
        <ext uri="{3e2802c4-a4d2-4d8b-9148-e3be6c30e623}">
          <xlrd:rvb i="20"/>
        </ext>
      </extLst>
    </bk>
    <bk>
      <extLst>
        <ext uri="{3e2802c4-a4d2-4d8b-9148-e3be6c30e623}">
          <xlrd:rvb i="21"/>
        </ext>
      </extLst>
    </bk>
    <bk>
      <extLst>
        <ext uri="{3e2802c4-a4d2-4d8b-9148-e3be6c30e623}">
          <xlrd:rvb i="22"/>
        </ext>
      </extLst>
    </bk>
    <bk>
      <extLst>
        <ext uri="{3e2802c4-a4d2-4d8b-9148-e3be6c30e623}">
          <xlrd:rvb i="23"/>
        </ext>
      </extLst>
    </bk>
    <bk>
      <extLst>
        <ext uri="{3e2802c4-a4d2-4d8b-9148-e3be6c30e623}">
          <xlrd:rvb i="24"/>
        </ext>
      </extLst>
    </bk>
    <bk>
      <extLst>
        <ext uri="{3e2802c4-a4d2-4d8b-9148-e3be6c30e623}">
          <xlrd:rvb i="25"/>
        </ext>
      </extLst>
    </bk>
    <bk>
      <extLst>
        <ext uri="{3e2802c4-a4d2-4d8b-9148-e3be6c30e623}">
          <xlrd:rvb i="26"/>
        </ext>
      </extLst>
    </bk>
    <bk>
      <extLst>
        <ext uri="{3e2802c4-a4d2-4d8b-9148-e3be6c30e623}">
          <xlrd:rvb i="27"/>
        </ext>
      </extLst>
    </bk>
    <bk>
      <extLst>
        <ext uri="{3e2802c4-a4d2-4d8b-9148-e3be6c30e623}">
          <xlrd:rvb i="28"/>
        </ext>
      </extLst>
    </bk>
    <bk>
      <extLst>
        <ext uri="{3e2802c4-a4d2-4d8b-9148-e3be6c30e623}">
          <xlrd:rvb i="29"/>
        </ext>
      </extLst>
    </bk>
    <bk>
      <extLst>
        <ext uri="{3e2802c4-a4d2-4d8b-9148-e3be6c30e623}">
          <xlrd:rvb i="30"/>
        </ext>
      </extLst>
    </bk>
    <bk>
      <extLst>
        <ext uri="{3e2802c4-a4d2-4d8b-9148-e3be6c30e623}">
          <xlrd:rvb i="31"/>
        </ext>
      </extLst>
    </bk>
    <bk>
      <extLst>
        <ext uri="{3e2802c4-a4d2-4d8b-9148-e3be6c30e623}">
          <xlrd:rvb i="32"/>
        </ext>
      </extLst>
    </bk>
    <bk>
      <extLst>
        <ext uri="{3e2802c4-a4d2-4d8b-9148-e3be6c30e623}">
          <xlrd:rvb i="33"/>
        </ext>
      </extLst>
    </bk>
    <bk>
      <extLst>
        <ext uri="{3e2802c4-a4d2-4d8b-9148-e3be6c30e623}">
          <xlrd:rvb i="34"/>
        </ext>
      </extLst>
    </bk>
    <bk>
      <extLst>
        <ext uri="{3e2802c4-a4d2-4d8b-9148-e3be6c30e623}">
          <xlrd:rvb i="35"/>
        </ext>
      </extLst>
    </bk>
    <bk>
      <extLst>
        <ext uri="{3e2802c4-a4d2-4d8b-9148-e3be6c30e623}">
          <xlrd:rvb i="36"/>
        </ext>
      </extLst>
    </bk>
    <bk>
      <extLst>
        <ext uri="{3e2802c4-a4d2-4d8b-9148-e3be6c30e623}">
          <xlrd:rvb i="37"/>
        </ext>
      </extLst>
    </bk>
    <bk>
      <extLst>
        <ext uri="{3e2802c4-a4d2-4d8b-9148-e3be6c30e623}">
          <xlrd:rvb i="38"/>
        </ext>
      </extLst>
    </bk>
    <bk>
      <extLst>
        <ext uri="{3e2802c4-a4d2-4d8b-9148-e3be6c30e623}">
          <xlrd:rvb i="39"/>
        </ext>
      </extLst>
    </bk>
    <bk>
      <extLst>
        <ext uri="{3e2802c4-a4d2-4d8b-9148-e3be6c30e623}">
          <xlrd:rvb i="40"/>
        </ext>
      </extLst>
    </bk>
    <bk>
      <extLst>
        <ext uri="{3e2802c4-a4d2-4d8b-9148-e3be6c30e623}">
          <xlrd:rvb i="41"/>
        </ext>
      </extLst>
    </bk>
    <bk>
      <extLst>
        <ext uri="{3e2802c4-a4d2-4d8b-9148-e3be6c30e623}">
          <xlrd:rvb i="42"/>
        </ext>
      </extLst>
    </bk>
    <bk>
      <extLst>
        <ext uri="{3e2802c4-a4d2-4d8b-9148-e3be6c30e623}">
          <xlrd:rvb i="43"/>
        </ext>
      </extLst>
    </bk>
    <bk>
      <extLst>
        <ext uri="{3e2802c4-a4d2-4d8b-9148-e3be6c30e623}">
          <xlrd:rvb i="44"/>
        </ext>
      </extLst>
    </bk>
    <bk>
      <extLst>
        <ext uri="{3e2802c4-a4d2-4d8b-9148-e3be6c30e623}">
          <xlrd:rvb i="45"/>
        </ext>
      </extLst>
    </bk>
    <bk>
      <extLst>
        <ext uri="{3e2802c4-a4d2-4d8b-9148-e3be6c30e623}">
          <xlrd:rvb i="46"/>
        </ext>
      </extLst>
    </bk>
    <bk>
      <extLst>
        <ext uri="{3e2802c4-a4d2-4d8b-9148-e3be6c30e623}">
          <xlrd:rvb i="47"/>
        </ext>
      </extLst>
    </bk>
    <bk>
      <extLst>
        <ext uri="{3e2802c4-a4d2-4d8b-9148-e3be6c30e623}">
          <xlrd:rvb i="48"/>
        </ext>
      </extLst>
    </bk>
    <bk>
      <extLst>
        <ext uri="{3e2802c4-a4d2-4d8b-9148-e3be6c30e623}">
          <xlrd:rvb i="49"/>
        </ext>
      </extLst>
    </bk>
  </futureMetadata>
  <cellMetadata count="1">
    <bk>
      <rc t="1" v="0"/>
    </bk>
  </cellMetadata>
  <valueMetadata count="50">
    <bk>
      <rc t="2" v="0"/>
    </bk>
    <bk>
      <rc t="2" v="1"/>
    </bk>
    <bk>
      <rc t="2" v="2"/>
    </bk>
    <bk>
      <rc t="2" v="3"/>
    </bk>
    <bk>
      <rc t="2" v="4"/>
    </bk>
    <bk>
      <rc t="2" v="5"/>
    </bk>
    <bk>
      <rc t="2" v="6"/>
    </bk>
    <bk>
      <rc t="2" v="7"/>
    </bk>
    <bk>
      <rc t="2" v="8"/>
    </bk>
    <bk>
      <rc t="2" v="9"/>
    </bk>
    <bk>
      <rc t="2" v="10"/>
    </bk>
    <bk>
      <rc t="2" v="11"/>
    </bk>
    <bk>
      <rc t="2" v="12"/>
    </bk>
    <bk>
      <rc t="2" v="13"/>
    </bk>
    <bk>
      <rc t="2" v="14"/>
    </bk>
    <bk>
      <rc t="2" v="15"/>
    </bk>
    <bk>
      <rc t="2" v="16"/>
    </bk>
    <bk>
      <rc t="2" v="17"/>
    </bk>
    <bk>
      <rc t="2" v="18"/>
    </bk>
    <bk>
      <rc t="2" v="19"/>
    </bk>
    <bk>
      <rc t="2" v="20"/>
    </bk>
    <bk>
      <rc t="2" v="21"/>
    </bk>
    <bk>
      <rc t="2" v="22"/>
    </bk>
    <bk>
      <rc t="2" v="23"/>
    </bk>
    <bk>
      <rc t="2" v="24"/>
    </bk>
    <bk>
      <rc t="2" v="25"/>
    </bk>
    <bk>
      <rc t="2" v="26"/>
    </bk>
    <bk>
      <rc t="2" v="27"/>
    </bk>
    <bk>
      <rc t="2" v="28"/>
    </bk>
    <bk>
      <rc t="2" v="29"/>
    </bk>
    <bk>
      <rc t="2" v="30"/>
    </bk>
    <bk>
      <rc t="2" v="31"/>
    </bk>
    <bk>
      <rc t="2" v="32"/>
    </bk>
    <bk>
      <rc t="2" v="33"/>
    </bk>
    <bk>
      <rc t="2" v="34"/>
    </bk>
    <bk>
      <rc t="2" v="35"/>
    </bk>
    <bk>
      <rc t="2" v="36"/>
    </bk>
    <bk>
      <rc t="2" v="37"/>
    </bk>
    <bk>
      <rc t="2" v="38"/>
    </bk>
    <bk>
      <rc t="2" v="39"/>
    </bk>
    <bk>
      <rc t="2" v="40"/>
    </bk>
    <bk>
      <rc t="2" v="41"/>
    </bk>
    <bk>
      <rc t="2" v="42"/>
    </bk>
    <bk>
      <rc t="2" v="43"/>
    </bk>
    <bk>
      <rc t="2" v="44"/>
    </bk>
    <bk>
      <rc t="2" v="45"/>
    </bk>
    <bk>
      <rc t="2" v="46"/>
    </bk>
    <bk>
      <rc t="2" v="47"/>
    </bk>
    <bk>
      <rc t="2" v="48"/>
    </bk>
    <bk>
      <rc t="2" v="49"/>
    </bk>
  </valueMetadata>
</metadata>
</file>

<file path=xl/sharedStrings.xml><?xml version="1.0" encoding="utf-8"?>
<sst xmlns="http://schemas.openxmlformats.org/spreadsheetml/2006/main" count="3296" uniqueCount="248">
  <si>
    <t>Unique Lists</t>
  </si>
  <si>
    <t>Instructions:</t>
  </si>
  <si>
    <t>ID</t>
  </si>
  <si>
    <t>Country of Birth</t>
  </si>
  <si>
    <t>Birthdate</t>
  </si>
  <si>
    <t>Canada</t>
  </si>
  <si>
    <t>Zambia</t>
  </si>
  <si>
    <t>Peru</t>
  </si>
  <si>
    <t>Used most often to build a list of all the possible people in the project (a list of unique IDs).</t>
  </si>
  <si>
    <t>Copy and paste all the partial lists of IDs/names into one lonnnnng list of duplicated IDs/names.</t>
  </si>
  <si>
    <t>Claire</t>
  </si>
  <si>
    <t>Jamie</t>
  </si>
  <si>
    <t>Roger</t>
  </si>
  <si>
    <t>Brianna</t>
  </si>
  <si>
    <t>Ian</t>
  </si>
  <si>
    <t>Marsali</t>
  </si>
  <si>
    <t>vlookup</t>
  </si>
  <si>
    <t>Table 1: Demographic Data</t>
  </si>
  <si>
    <t>Table 2: Assessment Data</t>
  </si>
  <si>
    <t>Table 3: Combined</t>
  </si>
  <si>
    <t>Pre</t>
  </si>
  <si>
    <t>Post</t>
  </si>
  <si>
    <t>hlookup</t>
  </si>
  <si>
    <t>Data --&gt; Data Tools --&gt; Remove Duplicates button</t>
  </si>
  <si>
    <t>List 1 (partial)</t>
  </si>
  <si>
    <t>List 2 (partial)</t>
  </si>
  <si>
    <t>List 3 (complete and unduplicated)</t>
  </si>
  <si>
    <t>Demographic dataset</t>
  </si>
  <si>
    <t>Primary language</t>
  </si>
  <si>
    <t>Test scores dataset</t>
  </si>
  <si>
    <t>Combined dataset</t>
  </si>
  <si>
    <t>English</t>
  </si>
  <si>
    <r>
      <t xml:space="preserve">English language assessment 
</t>
    </r>
    <r>
      <rPr>
        <sz val="11"/>
        <color theme="1"/>
        <rFont val="Montserrat"/>
        <scheme val="minor"/>
      </rPr>
      <t>(% correct)</t>
    </r>
  </si>
  <si>
    <t>Portuguese</t>
  </si>
  <si>
    <t>xlookup</t>
  </si>
  <si>
    <t>index-match</t>
  </si>
  <si>
    <r>
      <t xml:space="preserve">Vertical </t>
    </r>
    <r>
      <rPr>
        <b/>
        <sz val="11"/>
        <color theme="1"/>
        <rFont val="Montserrat"/>
        <scheme val="minor"/>
      </rPr>
      <t>and/or</t>
    </r>
    <r>
      <rPr>
        <sz val="11"/>
        <color theme="1"/>
        <rFont val="Montserrat"/>
        <family val="2"/>
        <scheme val="minor"/>
      </rPr>
      <t xml:space="preserve"> horizontal! Newer versions of Excel only (introduced to MS 365 in 2019; officially added to Excel 2021).</t>
    </r>
  </si>
  <si>
    <r>
      <rPr>
        <b/>
        <sz val="11"/>
        <color theme="1"/>
        <rFont val="Montserrat"/>
        <scheme val="minor"/>
      </rPr>
      <t>V</t>
    </r>
    <r>
      <rPr>
        <sz val="11"/>
        <color theme="1"/>
        <rFont val="Montserrat"/>
        <family val="2"/>
        <scheme val="minor"/>
      </rPr>
      <t xml:space="preserve"> = Vertical = when ID numbers go </t>
    </r>
    <r>
      <rPr>
        <b/>
        <sz val="11"/>
        <color theme="1"/>
        <rFont val="Montserrat"/>
        <scheme val="minor"/>
      </rPr>
      <t>vertically down</t>
    </r>
    <r>
      <rPr>
        <sz val="11"/>
        <color theme="1"/>
        <rFont val="Montserrat"/>
        <family val="2"/>
        <scheme val="minor"/>
      </rPr>
      <t xml:space="preserve"> the </t>
    </r>
    <r>
      <rPr>
        <b/>
        <sz val="11"/>
        <color theme="1"/>
        <rFont val="Montserrat"/>
        <scheme val="minor"/>
      </rPr>
      <t>first/left-most</t>
    </r>
    <r>
      <rPr>
        <sz val="11"/>
        <color theme="1"/>
        <rFont val="Montserrat"/>
        <family val="2"/>
        <scheme val="minor"/>
      </rPr>
      <t xml:space="preserve"> column.</t>
    </r>
  </si>
  <si>
    <r>
      <rPr>
        <b/>
        <sz val="11"/>
        <color theme="1"/>
        <rFont val="Montserrat"/>
        <scheme val="minor"/>
      </rPr>
      <t>H</t>
    </r>
    <r>
      <rPr>
        <sz val="11"/>
        <color theme="1"/>
        <rFont val="Montserrat"/>
        <family val="2"/>
        <scheme val="minor"/>
      </rPr>
      <t xml:space="preserve"> = Horizontal = when ID numbers go </t>
    </r>
    <r>
      <rPr>
        <b/>
        <sz val="11"/>
        <color theme="1"/>
        <rFont val="Montserrat"/>
        <scheme val="minor"/>
      </rPr>
      <t>horizontally across</t>
    </r>
    <r>
      <rPr>
        <sz val="11"/>
        <color theme="1"/>
        <rFont val="Montserrat"/>
        <family val="2"/>
        <scheme val="minor"/>
      </rPr>
      <t xml:space="preserve"> the </t>
    </r>
    <r>
      <rPr>
        <b/>
        <sz val="11"/>
        <color theme="1"/>
        <rFont val="Montserrat"/>
        <scheme val="minor"/>
      </rPr>
      <t>first/top</t>
    </r>
    <r>
      <rPr>
        <sz val="11"/>
        <color theme="1"/>
        <rFont val="Montserrat"/>
        <family val="2"/>
        <scheme val="minor"/>
      </rPr>
      <t xml:space="preserve"> row.</t>
    </r>
  </si>
  <si>
    <r>
      <rPr>
        <b/>
        <sz val="11"/>
        <color theme="1"/>
        <rFont val="Montserrat"/>
        <scheme val="minor"/>
      </rPr>
      <t>Conditional</t>
    </r>
    <r>
      <rPr>
        <sz val="11"/>
        <color theme="1"/>
        <rFont val="Montserrat"/>
        <family val="2"/>
        <scheme val="minor"/>
      </rPr>
      <t xml:space="preserve"> lookups (look up a specific row and/or specific column).</t>
    </r>
  </si>
  <si>
    <t>Project</t>
  </si>
  <si>
    <t>Project A</t>
  </si>
  <si>
    <t>Annual budget</t>
  </si>
  <si>
    <t>Project B</t>
  </si>
  <si>
    <t>Project C</t>
  </si>
  <si>
    <t>Project D</t>
  </si>
  <si>
    <t>Project E</t>
  </si>
  <si>
    <t>Project F</t>
  </si>
  <si>
    <t>Project G</t>
  </si>
  <si>
    <t>Project H</t>
  </si>
  <si>
    <t>Project I</t>
  </si>
  <si>
    <t>% of budget</t>
  </si>
  <si>
    <t>Total</t>
  </si>
  <si>
    <t>Relative</t>
  </si>
  <si>
    <t>Absolute</t>
  </si>
  <si>
    <t>Mixed</t>
  </si>
  <si>
    <t>A1</t>
  </si>
  <si>
    <t>$A$1</t>
  </si>
  <si>
    <t>$A1 or A$1</t>
  </si>
  <si>
    <t>Merging Across Sheets</t>
  </si>
  <si>
    <t># of students</t>
  </si>
  <si>
    <t>Type</t>
  </si>
  <si>
    <t>Elementary</t>
  </si>
  <si>
    <t>Middle</t>
  </si>
  <si>
    <t>High</t>
  </si>
  <si>
    <t>City</t>
  </si>
  <si>
    <t>State</t>
  </si>
  <si>
    <t>Fairfax</t>
  </si>
  <si>
    <t>Virginia</t>
  </si>
  <si>
    <t>Stafford</t>
  </si>
  <si>
    <t>Rockville</t>
  </si>
  <si>
    <t>Maryland</t>
  </si>
  <si>
    <t>Orlando</t>
  </si>
  <si>
    <t>Florida</t>
  </si>
  <si>
    <t>Denver</t>
  </si>
  <si>
    <t>Colorado</t>
  </si>
  <si>
    <t>Tampa</t>
  </si>
  <si>
    <t>Miami</t>
  </si>
  <si>
    <t>Fredericksburg</t>
  </si>
  <si>
    <t>Charlottesville</t>
  </si>
  <si>
    <t>Merging with Excel Tables</t>
  </si>
  <si>
    <t>School ID</t>
  </si>
  <si>
    <t>Dallas</t>
  </si>
  <si>
    <t>Texas</t>
  </si>
  <si>
    <t>Houston</t>
  </si>
  <si>
    <t>San Antonio</t>
  </si>
  <si>
    <t>Potomac</t>
  </si>
  <si>
    <t>% Passing Math Exam 
(SY 2023-24)</t>
  </si>
  <si>
    <t>% Passing Math Exam 
(SY 2024-25)</t>
  </si>
  <si>
    <t>Second Harvest Food Bank of Central Florida</t>
  </si>
  <si>
    <t>Give Kids The World Village</t>
  </si>
  <si>
    <t>Coalition For The Homeless</t>
  </si>
  <si>
    <t>Hands On Orlando</t>
  </si>
  <si>
    <t>Heart of Florida United Way</t>
  </si>
  <si>
    <t>Adult Literacy League</t>
  </si>
  <si>
    <t>Central Florida Foundation</t>
  </si>
  <si>
    <t>Orlando Health Foundation</t>
  </si>
  <si>
    <t>American Heart Association</t>
  </si>
  <si>
    <t>Children's Home Society of Central Florida</t>
  </si>
  <si>
    <t>Victim Service Center of Central Florida</t>
  </si>
  <si>
    <t>Use the sheets called Dataset 1, Dataset 2, and Dataset 3</t>
  </si>
  <si>
    <t>Index-match</t>
  </si>
  <si>
    <t>Combined</t>
  </si>
  <si>
    <t>+</t>
  </si>
  <si>
    <t>=</t>
  </si>
  <si>
    <t>or</t>
  </si>
  <si>
    <r>
      <rPr>
        <b/>
        <sz val="11"/>
        <color theme="1"/>
        <rFont val="Montserrat"/>
      </rPr>
      <t>All</t>
    </r>
    <r>
      <rPr>
        <sz val="11"/>
        <color theme="1"/>
        <rFont val="Montserrat"/>
        <family val="2"/>
        <scheme val="minor"/>
      </rPr>
      <t xml:space="preserve"> versions 
of Excel</t>
    </r>
  </si>
  <si>
    <r>
      <rPr>
        <b/>
        <sz val="11"/>
        <color theme="1"/>
        <rFont val="Montserrat"/>
      </rPr>
      <t>Newer</t>
    </r>
    <r>
      <rPr>
        <sz val="11"/>
        <color theme="1"/>
        <rFont val="Montserrat"/>
        <family val="2"/>
        <scheme val="minor"/>
      </rPr>
      <t xml:space="preserve"> versions of Excel</t>
    </r>
  </si>
  <si>
    <t>ID numbers</t>
  </si>
  <si>
    <r>
      <t xml:space="preserve">vertical
</t>
    </r>
    <r>
      <rPr>
        <b/>
        <sz val="11"/>
        <color theme="1"/>
        <rFont val="Montserrat"/>
      </rPr>
      <t>and/or</t>
    </r>
    <r>
      <rPr>
        <sz val="11"/>
        <color theme="1"/>
        <rFont val="Montserrat"/>
        <family val="2"/>
        <scheme val="minor"/>
      </rPr>
      <t xml:space="preserve">
horizontal</t>
    </r>
  </si>
  <si>
    <r>
      <t xml:space="preserve">go </t>
    </r>
    <r>
      <rPr>
        <b/>
        <sz val="11"/>
        <color theme="1"/>
        <rFont val="Montserrat"/>
      </rPr>
      <t>v</t>
    </r>
    <r>
      <rPr>
        <sz val="11"/>
        <color theme="1"/>
        <rFont val="Montserrat"/>
        <family val="2"/>
        <scheme val="minor"/>
      </rPr>
      <t>ertically</t>
    </r>
  </si>
  <si>
    <r>
      <t xml:space="preserve">go </t>
    </r>
    <r>
      <rPr>
        <b/>
        <sz val="11"/>
        <color theme="1"/>
        <rFont val="Montserrat"/>
      </rPr>
      <t>h</t>
    </r>
    <r>
      <rPr>
        <sz val="11"/>
        <color theme="1"/>
        <rFont val="Montserrat"/>
        <family val="2"/>
        <scheme val="minor"/>
      </rPr>
      <t>orizontally</t>
    </r>
  </si>
  <si>
    <r>
      <t xml:space="preserve">ID numbers must be in </t>
    </r>
    <r>
      <rPr>
        <b/>
        <sz val="11"/>
        <color theme="1"/>
        <rFont val="Montserrat"/>
      </rPr>
      <t>first</t>
    </r>
    <r>
      <rPr>
        <sz val="11"/>
        <color theme="1"/>
        <rFont val="Montserrat"/>
        <family val="2"/>
        <scheme val="minor"/>
      </rPr>
      <t xml:space="preserve"> column</t>
    </r>
  </si>
  <si>
    <r>
      <t xml:space="preserve">ID numbers must be in </t>
    </r>
    <r>
      <rPr>
        <b/>
        <sz val="11"/>
        <color theme="1"/>
        <rFont val="Montserrat"/>
      </rPr>
      <t>first</t>
    </r>
    <r>
      <rPr>
        <sz val="11"/>
        <color theme="1"/>
        <rFont val="Montserrat"/>
        <family val="2"/>
        <scheme val="minor"/>
      </rPr>
      <t xml:space="preserve"> row</t>
    </r>
  </si>
  <si>
    <r>
      <t xml:space="preserve">ID numbers can be </t>
    </r>
    <r>
      <rPr>
        <b/>
        <sz val="11"/>
        <color theme="1"/>
        <rFont val="Montserrat"/>
      </rPr>
      <t>anywhere</t>
    </r>
  </si>
  <si>
    <t>Why Lookups??</t>
  </si>
  <si>
    <t>Demographics</t>
  </si>
  <si>
    <t>Test Scores</t>
  </si>
  <si>
    <t>Test score results broken out by demographic patterns</t>
  </si>
  <si>
    <t>Vlookup: When IDs Go Vertically</t>
  </si>
  <si>
    <t>Hlookup: When IDs Go Horizontally</t>
  </si>
  <si>
    <t>Where We Can Use Lookups</t>
  </si>
  <si>
    <t>Tables</t>
  </si>
  <si>
    <t>Same sheet</t>
  </si>
  <si>
    <t>Different workbooks</t>
  </si>
  <si>
    <t>tables</t>
  </si>
  <si>
    <t>Intro to Lookups</t>
  </si>
  <si>
    <r>
      <t>Lookup Bootcamp</t>
    </r>
    <r>
      <rPr>
        <sz val="28"/>
        <color theme="0"/>
        <rFont val="Montserrat"/>
        <scheme val="major"/>
      </rPr>
      <t xml:space="preserve"> with Ann K. Emery</t>
    </r>
  </si>
  <si>
    <t>Pivot tables</t>
  </si>
  <si>
    <t>Xlookup: Vertical and/or Horizontal</t>
  </si>
  <si>
    <t>Xlookup: IDs Not in First Column/Row</t>
  </si>
  <si>
    <t>Prerequisites</t>
  </si>
  <si>
    <t>Countries</t>
  </si>
  <si>
    <t>Email Addresses</t>
  </si>
  <si>
    <t>Country</t>
  </si>
  <si>
    <t>Uganda</t>
  </si>
  <si>
    <t>South Africa</t>
  </si>
  <si>
    <t>Tanzania</t>
  </si>
  <si>
    <t>Abbreviation</t>
  </si>
  <si>
    <t>Currency Code</t>
  </si>
  <si>
    <t>Japan</t>
  </si>
  <si>
    <t>Bahamas</t>
  </si>
  <si>
    <t>Thailand</t>
  </si>
  <si>
    <t>Vietnam</t>
  </si>
  <si>
    <t>Fertility Rate</t>
  </si>
  <si>
    <t>Norway</t>
  </si>
  <si>
    <t>Mexico</t>
  </si>
  <si>
    <t>United States</t>
  </si>
  <si>
    <t>France</t>
  </si>
  <si>
    <t>Germany</t>
  </si>
  <si>
    <t>United Kingdom</t>
  </si>
  <si>
    <t>Ecuador</t>
  </si>
  <si>
    <t>Bolivia</t>
  </si>
  <si>
    <t>Guatemala</t>
  </si>
  <si>
    <t>Brazil</t>
  </si>
  <si>
    <t>UG</t>
  </si>
  <si>
    <t>UGX</t>
  </si>
  <si>
    <t>ZM</t>
  </si>
  <si>
    <t>ZMW</t>
  </si>
  <si>
    <t>TZ</t>
  </si>
  <si>
    <t>TZS</t>
  </si>
  <si>
    <t>ZA</t>
  </si>
  <si>
    <t>ZAR</t>
  </si>
  <si>
    <t>BS</t>
  </si>
  <si>
    <t>BSD</t>
  </si>
  <si>
    <t>JP</t>
  </si>
  <si>
    <t>JPY</t>
  </si>
  <si>
    <t>TH</t>
  </si>
  <si>
    <t>THB</t>
  </si>
  <si>
    <t>KR</t>
  </si>
  <si>
    <t>KRW</t>
  </si>
  <si>
    <t>VN</t>
  </si>
  <si>
    <t>VND</t>
  </si>
  <si>
    <t>CA</t>
  </si>
  <si>
    <t>CAD</t>
  </si>
  <si>
    <t>NO</t>
  </si>
  <si>
    <t>NOK</t>
  </si>
  <si>
    <t>MX</t>
  </si>
  <si>
    <t>MXN</t>
  </si>
  <si>
    <t>US</t>
  </si>
  <si>
    <t>USD</t>
  </si>
  <si>
    <t>FR</t>
  </si>
  <si>
    <t>EUR</t>
  </si>
  <si>
    <t>DE</t>
  </si>
  <si>
    <t>GB</t>
  </si>
  <si>
    <t>GBP</t>
  </si>
  <si>
    <t>PE</t>
  </si>
  <si>
    <t>PEN</t>
  </si>
  <si>
    <t>EC</t>
  </si>
  <si>
    <t>BO</t>
  </si>
  <si>
    <t>BOB</t>
  </si>
  <si>
    <t>GT</t>
  </si>
  <si>
    <t>GTQ</t>
  </si>
  <si>
    <t>BR</t>
  </si>
  <si>
    <t>BRL</t>
  </si>
  <si>
    <t>Different sheets</t>
  </si>
  <si>
    <t>Names</t>
  </si>
  <si>
    <t>etc.</t>
  </si>
  <si>
    <t>More than Just IDs</t>
  </si>
  <si>
    <t>Pronouns</t>
  </si>
  <si>
    <t>Country of birth</t>
  </si>
  <si>
    <t>Percent correct</t>
  </si>
  <si>
    <t>Date completed</t>
  </si>
  <si>
    <t>OR</t>
  </si>
  <si>
    <t>Test Date</t>
  </si>
  <si>
    <t>January</t>
  </si>
  <si>
    <t>February</t>
  </si>
  <si>
    <t>Difference</t>
  </si>
  <si>
    <t>Index-Match: Multi-Way Lookups</t>
  </si>
  <si>
    <r>
      <t>Based on *</t>
    </r>
    <r>
      <rPr>
        <b/>
        <sz val="11"/>
        <color theme="1"/>
        <rFont val="Montserrat"/>
      </rPr>
      <t>1</t>
    </r>
    <r>
      <rPr>
        <sz val="11"/>
        <color theme="1"/>
        <rFont val="Montserrat"/>
        <family val="2"/>
        <scheme val="minor"/>
      </rPr>
      <t>* criterion</t>
    </r>
  </si>
  <si>
    <r>
      <t>Based on *</t>
    </r>
    <r>
      <rPr>
        <b/>
        <sz val="11"/>
        <color theme="1"/>
        <rFont val="Montserrat"/>
      </rPr>
      <t>2+</t>
    </r>
    <r>
      <rPr>
        <sz val="11"/>
        <color theme="1"/>
        <rFont val="Montserrat"/>
        <family val="2"/>
        <scheme val="minor"/>
      </rPr>
      <t>* criteria</t>
    </r>
  </si>
  <si>
    <t>The 4 Types of Lookups</t>
  </si>
  <si>
    <r>
      <t xml:space="preserve">English language assessments 
</t>
    </r>
    <r>
      <rPr>
        <sz val="11"/>
        <color theme="1"/>
        <rFont val="Montserrat"/>
        <scheme val="minor"/>
      </rPr>
      <t>(% correct)</t>
    </r>
  </si>
  <si>
    <t>Country Info</t>
  </si>
  <si>
    <t>Infant Mortality</t>
  </si>
  <si>
    <t>Life Expectancy</t>
  </si>
  <si>
    <t>South Korea</t>
  </si>
  <si>
    <t>Health Stats</t>
  </si>
  <si>
    <t>All Types of Tables</t>
  </si>
  <si>
    <t>Across Multiple Locations</t>
  </si>
  <si>
    <t>Cell References (the $s)</t>
  </si>
  <si>
    <t>Ann's Demo:</t>
  </si>
  <si>
    <t>Your Turn:</t>
  </si>
  <si>
    <t>Three Types</t>
  </si>
  <si>
    <t>Locking the Row</t>
  </si>
  <si>
    <t>Locking the Column</t>
  </si>
  <si>
    <t>Ann's Demo</t>
  </si>
  <si>
    <t>Your Turn</t>
  </si>
  <si>
    <t>Organizations</t>
  </si>
  <si>
    <t>Numbers</t>
  </si>
  <si>
    <t>Vlookup</t>
  </si>
  <si>
    <t>Make a Unique List</t>
  </si>
  <si>
    <t>Fill in Data from Table 1</t>
  </si>
  <si>
    <t>Fill in Data from Table 2</t>
  </si>
  <si>
    <t>Deal with #N/A Error Messages</t>
  </si>
  <si>
    <t>Use Helper Cells</t>
  </si>
  <si>
    <t>(Or, use =TOCOL to speed up the process even more!)</t>
  </si>
  <si>
    <t>With 2 Vertical Datasets</t>
  </si>
  <si>
    <t>With a Vertical and Horizontal Dataset</t>
  </si>
  <si>
    <t>Lookups with Excel Tables</t>
  </si>
  <si>
    <t>2 Types of Tables</t>
  </si>
  <si>
    <t>Fill in Data from Tables 1 &amp; 2</t>
  </si>
  <si>
    <t>Based on 1 Row</t>
  </si>
  <si>
    <t>Based on 1 Row &amp; 1 Column</t>
  </si>
  <si>
    <t>Based on 2 Rows</t>
  </si>
  <si>
    <r>
      <t xml:space="preserve">(1) To </t>
    </r>
    <r>
      <rPr>
        <b/>
        <sz val="11"/>
        <color theme="1"/>
        <rFont val="Montserrat"/>
      </rPr>
      <t>connect tables</t>
    </r>
  </si>
  <si>
    <r>
      <t xml:space="preserve">(2) To </t>
    </r>
    <r>
      <rPr>
        <b/>
        <sz val="11"/>
        <color theme="1"/>
        <rFont val="Montserrat"/>
      </rPr>
      <t>objectively</t>
    </r>
    <r>
      <rPr>
        <sz val="11"/>
        <color theme="1"/>
        <rFont val="Montserrat"/>
      </rPr>
      <t xml:space="preserve"> look at patterns across datasets/topics</t>
    </r>
  </si>
  <si>
    <r>
      <t xml:space="preserve">(3) </t>
    </r>
    <r>
      <rPr>
        <b/>
        <sz val="11"/>
        <color theme="1"/>
        <rFont val="Montserrat"/>
        <scheme val="minor"/>
      </rPr>
      <t>Faster</t>
    </r>
    <r>
      <rPr>
        <sz val="11"/>
        <color theme="1"/>
        <rFont val="Montserrat"/>
        <family val="2"/>
        <scheme val="minor"/>
      </rPr>
      <t xml:space="preserve"> and </t>
    </r>
    <r>
      <rPr>
        <b/>
        <sz val="11"/>
        <color theme="1"/>
        <rFont val="Montserrat"/>
        <scheme val="minor"/>
      </rPr>
      <t>more accurate</t>
    </r>
    <r>
      <rPr>
        <sz val="11"/>
        <color theme="1"/>
        <rFont val="Montserrat"/>
        <family val="2"/>
        <scheme val="minor"/>
      </rPr>
      <t xml:space="preserve"> than copying and pasting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</si>
</sst>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8" x14ac:knownFonts="1">
    <font>
      <sz val="11"/>
      <color theme="1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family val="2"/>
      <scheme val="minor"/>
    </font>
    <font>
      <sz val="11"/>
      <color theme="1"/>
      <name val="Montserrat"/>
      <scheme val="minor"/>
    </font>
    <font>
      <sz val="11"/>
      <name val="Montserrat"/>
      <family val="2"/>
      <scheme val="minor"/>
    </font>
    <font>
      <b/>
      <sz val="11"/>
      <color theme="1"/>
      <name val="Montserrat"/>
      <scheme val="minor"/>
    </font>
    <font>
      <sz val="11"/>
      <color theme="1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28"/>
      <name val="Montserrat"/>
      <family val="2"/>
      <scheme val="major"/>
    </font>
    <font>
      <b/>
      <sz val="28"/>
      <color theme="0"/>
      <name val="Montserrat"/>
      <family val="2"/>
      <scheme val="minor"/>
    </font>
    <font>
      <b/>
      <sz val="28"/>
      <color theme="0"/>
      <name val="Montserrat"/>
      <family val="2"/>
      <scheme val="major"/>
    </font>
    <font>
      <sz val="11"/>
      <color theme="1"/>
      <name val="Montserrat"/>
    </font>
    <font>
      <b/>
      <sz val="11"/>
      <color theme="1"/>
      <name val="Montserrat"/>
    </font>
    <font>
      <b/>
      <sz val="18"/>
      <color theme="7" tint="-0.24994659260841701"/>
      <name val="Montserrat"/>
      <family val="2"/>
      <scheme val="minor"/>
    </font>
    <font>
      <b/>
      <sz val="28"/>
      <color theme="7" tint="-0.24994659260841701"/>
      <name val="Montserrat"/>
      <family val="2"/>
      <scheme val="minor"/>
    </font>
    <font>
      <b/>
      <sz val="12"/>
      <color theme="7" tint="-0.24994659260841701"/>
      <name val="Montserrat"/>
      <family val="2"/>
      <scheme val="minor"/>
    </font>
    <font>
      <sz val="28"/>
      <color theme="0"/>
      <name val="Montserrat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10">
    <xf numFmtId="0" fontId="0" fillId="0" borderId="0"/>
    <xf numFmtId="0" fontId="9" fillId="0" borderId="0" applyNumberFormat="0" applyFill="0" applyBorder="0" applyAlignment="0" applyProtection="0"/>
    <xf numFmtId="0" fontId="15" fillId="0" borderId="0" applyNumberFormat="0" applyFill="0" applyAlignment="0" applyProtection="0"/>
    <xf numFmtId="0" fontId="14" fillId="0" borderId="0" applyNumberFormat="0" applyFill="0" applyAlignment="0" applyProtection="0"/>
    <xf numFmtId="0" fontId="16" fillId="0" borderId="0" applyNumberFormat="0" applyFill="0" applyAlignment="0" applyProtection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Alignment="0" applyProtection="0"/>
    <xf numFmtId="0" fontId="6" fillId="0" borderId="0"/>
    <xf numFmtId="0" fontId="12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6" fillId="0" borderId="0" xfId="4" applyFill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9" fontId="0" fillId="0" borderId="0" xfId="5" applyFont="1" applyAlignment="1">
      <alignment horizontal="left"/>
    </xf>
    <xf numFmtId="9" fontId="5" fillId="0" borderId="0" xfId="5" applyFont="1" applyAlignment="1">
      <alignment horizontal="left"/>
    </xf>
    <xf numFmtId="0" fontId="0" fillId="2" borderId="0" xfId="0" applyFill="1" applyAlignment="1">
      <alignment horizontal="left"/>
    </xf>
    <xf numFmtId="14" fontId="0" fillId="2" borderId="0" xfId="0" applyNumberFormat="1" applyFill="1" applyAlignment="1">
      <alignment horizontal="left"/>
    </xf>
    <xf numFmtId="9" fontId="0" fillId="2" borderId="0" xfId="5" applyFont="1" applyFill="1" applyAlignment="1">
      <alignment horizontal="left"/>
    </xf>
    <xf numFmtId="0" fontId="5" fillId="0" borderId="0" xfId="0" applyFont="1" applyAlignment="1">
      <alignment horizontal="right"/>
    </xf>
    <xf numFmtId="9" fontId="0" fillId="0" borderId="0" xfId="5" applyFont="1"/>
    <xf numFmtId="9" fontId="0" fillId="0" borderId="0" xfId="0" applyNumberFormat="1" applyAlignment="1">
      <alignment horizontal="left"/>
    </xf>
    <xf numFmtId="0" fontId="16" fillId="0" borderId="0" xfId="4"/>
    <xf numFmtId="0" fontId="3" fillId="0" borderId="0" xfId="0" applyFont="1" applyAlignment="1">
      <alignment horizontal="left"/>
    </xf>
    <xf numFmtId="164" fontId="0" fillId="0" borderId="0" xfId="0" applyNumberFormat="1"/>
    <xf numFmtId="0" fontId="5" fillId="0" borderId="0" xfId="0" applyFont="1" applyAlignment="1">
      <alignment horizontal="left" indent="1"/>
    </xf>
    <xf numFmtId="164" fontId="5" fillId="0" borderId="0" xfId="0" applyNumberFormat="1" applyFont="1"/>
    <xf numFmtId="9" fontId="5" fillId="0" borderId="0" xfId="5" applyFont="1"/>
    <xf numFmtId="9" fontId="0" fillId="0" borderId="0" xfId="5" applyFont="1" applyFill="1" applyAlignment="1">
      <alignment horizontal="left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9" fontId="0" fillId="0" borderId="0" xfId="5" applyFont="1" applyAlignment="1">
      <alignment wrapText="1"/>
    </xf>
    <xf numFmtId="0" fontId="12" fillId="0" borderId="0" xfId="9" applyAlignment="1">
      <alignment horizontal="center"/>
    </xf>
    <xf numFmtId="0" fontId="12" fillId="0" borderId="0" xfId="9" applyAlignment="1">
      <alignment horizontal="left"/>
    </xf>
    <xf numFmtId="0" fontId="13" fillId="0" borderId="0" xfId="9" applyFont="1" applyAlignment="1">
      <alignment horizontal="center"/>
    </xf>
    <xf numFmtId="0" fontId="13" fillId="0" borderId="0" xfId="9" quotePrefix="1" applyFont="1" applyAlignment="1">
      <alignment horizontal="center"/>
    </xf>
    <xf numFmtId="0" fontId="10" fillId="3" borderId="0" xfId="2" applyFont="1" applyFill="1"/>
    <xf numFmtId="0" fontId="10" fillId="3" borderId="0" xfId="2" applyFont="1" applyFill="1" applyAlignment="1">
      <alignment horizontal="left"/>
    </xf>
    <xf numFmtId="0" fontId="15" fillId="0" borderId="0" xfId="2"/>
    <xf numFmtId="0" fontId="15" fillId="0" borderId="0" xfId="2" applyAlignment="1">
      <alignment horizontal="left"/>
    </xf>
    <xf numFmtId="0" fontId="15" fillId="0" borderId="0" xfId="2" applyAlignment="1">
      <alignment horizontal="center"/>
    </xf>
    <xf numFmtId="0" fontId="14" fillId="0" borderId="0" xfId="3"/>
    <xf numFmtId="0" fontId="14" fillId="0" borderId="0" xfId="3" applyAlignment="1">
      <alignment horizontal="left"/>
    </xf>
    <xf numFmtId="0" fontId="14" fillId="0" borderId="0" xfId="3" applyAlignment="1">
      <alignment horizontal="center"/>
    </xf>
    <xf numFmtId="0" fontId="12" fillId="4" borderId="0" xfId="9" applyFill="1" applyAlignment="1">
      <alignment horizontal="center"/>
    </xf>
    <xf numFmtId="0" fontId="13" fillId="4" borderId="0" xfId="9" applyFont="1" applyFill="1" applyAlignment="1">
      <alignment horizontal="center"/>
    </xf>
    <xf numFmtId="0" fontId="0" fillId="4" borderId="0" xfId="0" applyFill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1" xfId="0" applyFont="1" applyBorder="1" applyAlignment="1">
      <alignment wrapText="1"/>
    </xf>
    <xf numFmtId="9" fontId="0" fillId="0" borderId="2" xfId="0" applyNumberFormat="1" applyBorder="1" applyAlignment="1">
      <alignment horizontal="left"/>
    </xf>
    <xf numFmtId="9" fontId="0" fillId="0" borderId="3" xfId="0" applyNumberFormat="1" applyBorder="1" applyAlignment="1">
      <alignment horizontal="left"/>
    </xf>
    <xf numFmtId="9" fontId="0" fillId="0" borderId="2" xfId="5" applyFont="1" applyBorder="1" applyAlignment="1">
      <alignment horizontal="left"/>
    </xf>
    <xf numFmtId="9" fontId="0" fillId="0" borderId="3" xfId="5" applyFont="1" applyBorder="1" applyAlignment="1">
      <alignment horizontal="left"/>
    </xf>
    <xf numFmtId="0" fontId="3" fillId="0" borderId="0" xfId="0" applyFont="1" applyAlignment="1">
      <alignment horizontal="left" indent="1"/>
    </xf>
    <xf numFmtId="0" fontId="11" fillId="3" borderId="0" xfId="1" applyFont="1" applyFill="1"/>
    <xf numFmtId="0" fontId="16" fillId="0" borderId="0" xfId="4" applyAlignment="1">
      <alignment horizontal="left"/>
    </xf>
    <xf numFmtId="0" fontId="16" fillId="0" borderId="0" xfId="4" applyAlignment="1">
      <alignment horizontal="center"/>
    </xf>
    <xf numFmtId="0" fontId="14" fillId="0" borderId="0" xfId="3" applyFill="1" applyAlignment="1">
      <alignment horizontal="left"/>
    </xf>
    <xf numFmtId="0" fontId="12" fillId="4" borderId="0" xfId="9" applyFill="1" applyAlignment="1">
      <alignment horizontal="left"/>
    </xf>
    <xf numFmtId="0" fontId="12" fillId="4" borderId="0" xfId="9" applyFill="1" applyAlignment="1">
      <alignment horizontal="left" vertical="top" wrapText="1"/>
    </xf>
    <xf numFmtId="0" fontId="13" fillId="0" borderId="0" xfId="9" quotePrefix="1" applyFont="1" applyAlignment="1">
      <alignment horizontal="left"/>
    </xf>
    <xf numFmtId="0" fontId="13" fillId="4" borderId="0" xfId="9" applyFont="1" applyFill="1" applyAlignment="1">
      <alignment horizontal="left"/>
    </xf>
    <xf numFmtId="0" fontId="12" fillId="0" borderId="0" xfId="9" applyAlignment="1">
      <alignment horizontal="left" vertical="top"/>
    </xf>
    <xf numFmtId="9" fontId="0" fillId="0" borderId="0" xfId="5" applyFont="1" applyAlignment="1">
      <alignment horizontal="left" wrapText="1"/>
    </xf>
    <xf numFmtId="0" fontId="2" fillId="4" borderId="0" xfId="0" applyFont="1" applyFill="1" applyAlignment="1">
      <alignment vertical="top" wrapText="1"/>
    </xf>
    <xf numFmtId="0" fontId="0" fillId="4" borderId="0" xfId="0" applyFill="1" applyAlignment="1">
      <alignment horizontal="left" wrapText="1"/>
    </xf>
    <xf numFmtId="0" fontId="0" fillId="4" borderId="0" xfId="0" applyFill="1"/>
    <xf numFmtId="9" fontId="0" fillId="4" borderId="0" xfId="5" applyFont="1" applyFill="1"/>
    <xf numFmtId="9" fontId="5" fillId="4" borderId="0" xfId="5" applyFont="1" applyFill="1"/>
    <xf numFmtId="0" fontId="14" fillId="0" borderId="0" xfId="3" applyAlignment="1">
      <alignment wrapText="1"/>
    </xf>
    <xf numFmtId="14" fontId="0" fillId="4" borderId="0" xfId="0" applyNumberFormat="1" applyFill="1" applyAlignment="1">
      <alignment horizontal="left"/>
    </xf>
    <xf numFmtId="9" fontId="0" fillId="4" borderId="0" xfId="5" applyFont="1" applyFill="1" applyAlignment="1">
      <alignment horizontal="left"/>
    </xf>
    <xf numFmtId="0" fontId="15" fillId="0" borderId="0" xfId="2" applyFill="1" applyAlignment="1">
      <alignment horizontal="left"/>
    </xf>
    <xf numFmtId="0" fontId="0" fillId="0" borderId="0" xfId="0" applyAlignment="1">
      <alignment horizontal="left" indent="2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5" fillId="0" borderId="0" xfId="0" applyNumberFormat="1" applyFont="1" applyAlignment="1">
      <alignment horizontal="right"/>
    </xf>
    <xf numFmtId="9" fontId="0" fillId="0" borderId="0" xfId="5" applyFont="1" applyAlignment="1">
      <alignment horizontal="right"/>
    </xf>
    <xf numFmtId="9" fontId="5" fillId="0" borderId="0" xfId="5" applyFont="1" applyAlignment="1">
      <alignment horizontal="right"/>
    </xf>
    <xf numFmtId="9" fontId="0" fillId="4" borderId="0" xfId="5" applyFont="1" applyFill="1" applyAlignment="1">
      <alignment horizontal="right"/>
    </xf>
    <xf numFmtId="9" fontId="3" fillId="4" borderId="0" xfId="5" applyFont="1" applyFill="1" applyAlignment="1">
      <alignment horizontal="right"/>
    </xf>
    <xf numFmtId="0" fontId="1" fillId="4" borderId="0" xfId="0" applyFont="1" applyFill="1" applyAlignment="1">
      <alignment horizontal="left"/>
    </xf>
    <xf numFmtId="9" fontId="0" fillId="4" borderId="0" xfId="5" applyFont="1" applyFill="1" applyAlignment="1">
      <alignment horizontal="left" wrapText="1"/>
    </xf>
    <xf numFmtId="9" fontId="0" fillId="4" borderId="0" xfId="0" applyNumberFormat="1" applyFill="1" applyAlignment="1">
      <alignment horizontal="left"/>
    </xf>
    <xf numFmtId="9" fontId="0" fillId="0" borderId="0" xfId="5" quotePrefix="1" applyFont="1" applyAlignment="1">
      <alignment horizontal="left" wrapText="1"/>
    </xf>
    <xf numFmtId="0" fontId="14" fillId="0" borderId="0" xfId="3" applyAlignment="1">
      <alignment horizontal="left" wrapText="1"/>
    </xf>
    <xf numFmtId="14" fontId="0" fillId="0" borderId="0" xfId="0" applyNumberFormat="1" applyAlignment="1">
      <alignment horizontal="left" wrapText="1"/>
    </xf>
    <xf numFmtId="14" fontId="0" fillId="4" borderId="0" xfId="0" applyNumberFormat="1" applyFill="1" applyAlignment="1">
      <alignment horizontal="left" wrapText="1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5" fillId="4" borderId="0" xfId="0" applyFont="1" applyFill="1"/>
    <xf numFmtId="0" fontId="12" fillId="4" borderId="0" xfId="9" applyFill="1" applyAlignment="1">
      <alignment horizontal="left" vertical="top" wrapText="1"/>
    </xf>
    <xf numFmtId="0" fontId="12" fillId="4" borderId="0" xfId="9" applyFill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0">
    <cellStyle name="Heading 1" xfId="2" builtinId="16" customBuiltin="1"/>
    <cellStyle name="Heading 1 3" xfId="7" xr:uid="{D7F4C5B1-9201-4EB8-B19C-8FE0350EF60B}"/>
    <cellStyle name="Heading 2" xfId="3" builtinId="17" customBuiltin="1"/>
    <cellStyle name="Heading 3" xfId="4" builtinId="18" customBuiltin="1"/>
    <cellStyle name="Normal" xfId="0" builtinId="0"/>
    <cellStyle name="Normal 2" xfId="9" xr:uid="{BA4EDB7A-10C0-46FD-AB7B-CD11A425D151}"/>
    <cellStyle name="Normal 6" xfId="8" xr:uid="{15353FA5-5A8C-454C-BF9C-B2ADEDC36322}"/>
    <cellStyle name="Percent" xfId="5" builtinId="5"/>
    <cellStyle name="Title" xfId="1" builtinId="15" customBuiltin="1"/>
    <cellStyle name="Title 3" xfId="6" xr:uid="{13DFAC0B-007A-449E-BD7B-53B051B43C3E}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family val="2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ontserrat"/>
        <scheme val="minor"/>
      </font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06/relationships/rdSupportingPropertyBagStructure" Target="richData/rdsupportingpropertybagstructure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06/relationships/richStyles" Target="richData/richStyles.xml"/><Relationship Id="rId2" Type="http://schemas.openxmlformats.org/officeDocument/2006/relationships/worksheet" Target="worksheets/sheet2.xml"/><Relationship Id="rId16" Type="http://schemas.microsoft.com/office/2017/06/relationships/rdRichValueStructure" Target="richData/rdrichvaluestructure.xml"/><Relationship Id="rId20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06/relationships/rdRichValue" Target="richData/rdrichvalue.xml"/><Relationship Id="rId10" Type="http://schemas.openxmlformats.org/officeDocument/2006/relationships/worksheet" Target="worksheets/sheet10.xml"/><Relationship Id="rId19" Type="http://schemas.microsoft.com/office/2017/06/relationships/rdSupportingPropertyBag" Target="richData/rdsupportingpropertybag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50">
  <rv s="0">
    <fb>2.73</fb>
    <v>0</v>
  </rv>
  <rv s="0">
    <fb>21.8</fb>
    <v>1</v>
  </rv>
  <rv s="0">
    <fb>71.239000000000004</fb>
    <v>1</v>
  </rv>
  <rv s="0">
    <fb>74.063000000000002</fb>
    <v>1</v>
  </rv>
  <rv s="0">
    <fb>1.73</fb>
    <v>0</v>
  </rv>
  <rv s="0">
    <fb>12.8</fb>
    <v>1</v>
  </rv>
  <rv s="0">
    <fb>75.671999999999997</fb>
    <v>1</v>
  </rv>
  <rv s="0">
    <fb>76.516000000000005</fb>
    <v>1</v>
  </rv>
  <rv s="0">
    <fb>1.752</fb>
    <v>0</v>
  </rv>
  <rv s="0">
    <fb>8.3000000000000007</fb>
    <v>1</v>
  </rv>
  <rv s="0">
    <fb>73.751999999999995</fb>
    <v>1</v>
  </rv>
  <rv s="0">
    <fb>12.2</fb>
    <v>1</v>
  </rv>
  <rv s="0">
    <fb>1.4987999999999999</fb>
    <v>0</v>
  </rv>
  <rv s="0">
    <fb>4.3</fb>
    <v>1</v>
  </rv>
  <rv s="0">
    <fb>81.948780487804896</fb>
    <v>1</v>
  </rv>
  <rv s="0">
    <fb>2.427</fb>
    <v>0</v>
  </rv>
  <rv s="0">
    <fb>1.88</fb>
    <v>0</v>
  </rv>
  <rv s="0">
    <fb>3.4</fb>
    <v>1</v>
  </rv>
  <rv s="0">
    <fb>82.526829268292701</fb>
    <v>1</v>
  </rv>
  <rv s="0">
    <fb>1.68</fb>
    <v>0</v>
  </rv>
  <rv s="0">
    <fb>3.6</fb>
    <v>1</v>
  </rv>
  <rv s="0">
    <fb>81.256097560975604</fb>
    <v>1</v>
  </rv>
  <rv s="0">
    <fb>2.87</fb>
    <v>0</v>
  </rv>
  <rv s="0">
    <fb>22.1</fb>
    <v>1</v>
  </rv>
  <rv s="0">
    <fb>1.42</fb>
    <v>0</v>
  </rv>
  <rv s="0">
    <fb>1.8</fb>
    <v>1</v>
  </rv>
  <rv s="0">
    <fb>84.210975609756105</fb>
    <v>1</v>
  </rv>
  <rv s="0">
    <fb>0.97699999999999998</fb>
    <v>0</v>
  </rv>
  <rv s="0">
    <fb>2.7</fb>
    <v>1</v>
  </rv>
  <rv s="0">
    <fb>82.626829268292695</fb>
    <v>1</v>
  </rv>
  <rv s="0">
    <fb>2.129</fb>
    <v>0</v>
  </rv>
  <rv s="0">
    <fb>11</fb>
    <v>1</v>
  </rv>
  <rv s="0">
    <fb>74.992000000000004</fb>
    <v>1</v>
  </rv>
  <rv s="0">
    <fb>1.56</fb>
    <v>0</v>
  </rv>
  <rv s="0">
    <fb>2.1</fb>
    <v>1</v>
  </rv>
  <rv s="0">
    <fb>82.758536585365903</fb>
    <v>1</v>
  </rv>
  <rv s="0">
    <fb>2.254</fb>
    <v>0</v>
  </rv>
  <rv s="0">
    <fb>11.1</fb>
    <v>1</v>
  </rv>
  <rv s="0">
    <fb>1.7295</fb>
    <v>0</v>
  </rv>
  <rv s="0">
    <fb>5.6</fb>
    <v>1</v>
  </rv>
  <rv s="0">
    <fb>78.539024390243895</fb>
    <v>1</v>
  </rv>
  <rv s="0">
    <fb>2.0489999999999999</fb>
    <v>0</v>
  </rv>
  <rv s="0">
    <fb>16.5</fb>
    <v>1</v>
  </rv>
  <rv s="0">
    <fb>75.316999999999993</fb>
    <v>1</v>
  </rv>
  <rv s="0">
    <fb>2.4049999999999998</fb>
    <v>0</v>
  </rv>
  <rv s="0">
    <fb>28.5</fb>
    <v>1</v>
  </rv>
  <rv s="0">
    <fb>63.856999999999999</fb>
    <v>1</v>
  </rv>
  <rv s="0">
    <fb>4.633</fb>
    <v>0</v>
  </rv>
  <rv s="0">
    <fb>40.4</fb>
    <v>1</v>
  </rv>
  <rv s="0">
    <fb>63.51</fb>
    <v>1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2">
    <spb s="0">
      <v>1</v>
    </spb>
    <spb s="0">
      <v>2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2">
    <x:dxf>
      <x:numFmt numFmtId="0" formatCode="General"/>
    </x:dxf>
    <x:dxf>
      <x:numFmt numFmtId="2" formatCode="0.00"/>
    </x:dxf>
  </dxfs>
  <richProperties>
    <rPr n="NumberFormat" t="s"/>
  </richProperties>
  <richStyles>
    <rSty dxfid="1">
      <rpv i="0">0.00</rpv>
    </rSty>
    <rSty dxfid="0">
      <rpv i="0">0.0</rpv>
    </rSty>
  </richStyles>
</richStyleShee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A4CE5FD-4203-4012-9B41-6D40B84D7589}" name="Demographics25" displayName="Demographics25" ref="A209:C213" totalsRowShown="0" headerRowDxfId="30" dataDxfId="29">
  <autoFilter ref="A209:C213" xr:uid="{DE67B5AE-D7FC-4107-801E-DB0660422A62}"/>
  <tableColumns count="3">
    <tableColumn id="1" xr3:uid="{2F087C15-9E03-4678-A598-C12491E39C55}" name="ID" dataDxfId="28"/>
    <tableColumn id="2" xr3:uid="{48F38C52-042D-45E0-AC86-F15D3F0AB0E6}" name="Birthdate" dataDxfId="27"/>
    <tableColumn id="3" xr3:uid="{64F4CA4E-E6D2-4E66-BEFC-5EC4A07E5E7E}" name="Country of Birth" dataDxfId="2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DAA26CD-211D-47C2-8B9B-1358FF975352}" name="Assessments36" displayName="Assessments36" ref="A218:C222" totalsRowShown="0" headerRowDxfId="25" dataDxfId="24">
  <autoFilter ref="A218:C222" xr:uid="{9C90CED2-8156-46D2-B40E-B3415BFB977A}"/>
  <tableColumns count="3">
    <tableColumn id="1" xr3:uid="{9BF114CC-0C4D-4A14-941F-0F3FFF241AD0}" name="ID" dataDxfId="23"/>
    <tableColumn id="2" xr3:uid="{7C0A4C2C-7EA6-4718-AAAD-834EE9C1B612}" name="Pre" dataDxfId="22" dataCellStyle="Percent"/>
    <tableColumn id="3" xr3:uid="{C3C10EFD-FE36-4593-B603-7605327960B4}" name="Post" dataDxfId="21" dataCellStyle="Perce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BC356CD-B731-450C-A26E-20E0A0B5D786}" name="Combined47" displayName="Combined47" ref="A227:E232" totalsRowShown="0" headerRowDxfId="20" dataDxfId="19">
  <autoFilter ref="A227:E232" xr:uid="{479F89DC-282E-42A2-907F-A0D40C9385D2}"/>
  <tableColumns count="5">
    <tableColumn id="1" xr3:uid="{E4E8E16D-BCB0-49CD-AC7A-CB5D58D5FA86}" name="ID" dataDxfId="18"/>
    <tableColumn id="2" xr3:uid="{CE984863-A35C-49A4-8CB8-FA6C6139E7E7}" name="Birthdate" dataDxfId="17">
      <calculatedColumnFormula>_xlfn.XLOOKUP(Combined47[[#This Row],[ID]],Demographics25[ID],Demographics25[Birthdate],"Unknown")</calculatedColumnFormula>
    </tableColumn>
    <tableColumn id="3" xr3:uid="{9A0D621A-0702-48C0-8886-EB707EF92634}" name="Country of Birth" dataDxfId="16">
      <calculatedColumnFormula>_xlfn.XLOOKUP(Combined47[[#This Row],[ID]],Demographics25[ID],Demographics25[Country of Birth],"Unknown")</calculatedColumnFormula>
    </tableColumn>
    <tableColumn id="4" xr3:uid="{7E35935B-049D-4E40-9268-3F3CB54D423B}" name="Pre" dataDxfId="15" dataCellStyle="Percent">
      <calculatedColumnFormula>_xlfn.XLOOKUP(Combined47[[#This Row],[ID]],Assessments36[ID],Assessments36[Pre],"Unknown")</calculatedColumnFormula>
    </tableColumn>
    <tableColumn id="5" xr3:uid="{2636013A-56E4-41BB-A6B3-B3BECB65EA75}" name="Post" dataDxfId="14" dataCellStyle="Percent">
      <calculatedColumnFormula>_xlfn.XLOOKUP(Combined47[[#This Row],[ID]],Assessments36[ID],Assessments36[Post],"Unknown")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9CAE15-A1FB-4C40-966D-701124AF2FB0}" name="Table1" displayName="Table1" ref="A14:C18" totalsRowShown="0" headerRowDxfId="13">
  <autoFilter ref="A14:C18" xr:uid="{209CAE15-A1FB-4C40-966D-701124AF2FB0}"/>
  <tableColumns count="3">
    <tableColumn id="1" xr3:uid="{3C64549B-8B5B-4E17-BCDD-0A2D3812751F}" name="ID" dataDxfId="12"/>
    <tableColumn id="2" xr3:uid="{6919B87B-9136-4D9D-AAF2-49554FBB1AF9}" name="Birthdate" dataDxfId="11"/>
    <tableColumn id="3" xr3:uid="{C3694DD4-541A-42EA-A775-82D4D921C11E}" name="Country of Birth" dataDxfId="1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049ECC-56DA-4B65-AD40-CCE6E73AE1CF}" name="Table2" displayName="Table2" ref="A23:C27" totalsRowShown="0" headerRowDxfId="9">
  <autoFilter ref="A23:C27" xr:uid="{CD049ECC-56DA-4B65-AD40-CCE6E73AE1CF}"/>
  <tableColumns count="3">
    <tableColumn id="1" xr3:uid="{AC34E9D4-6B27-4DCD-8FB2-A30046B349E3}" name="ID" dataDxfId="8"/>
    <tableColumn id="2" xr3:uid="{727BB0DC-9BE4-4D62-8D56-C3F42613751C}" name="Pre" dataDxfId="7" dataCellStyle="Percent"/>
    <tableColumn id="3" xr3:uid="{15AE66C7-19A9-4453-A9A0-992D6F18FC2B}" name="Post" dataDxfId="6" dataCellStyle="Percent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7B7DBA-6815-4917-A5AF-252A84EAFE7E}" name="Combined4" displayName="Combined4" ref="A32:E37" totalsRowShown="0" headerRowDxfId="5">
  <autoFilter ref="A32:E37" xr:uid="{607B7DBA-6815-4917-A5AF-252A84EAFE7E}"/>
  <tableColumns count="5">
    <tableColumn id="1" xr3:uid="{55D40803-06C7-46E9-ADD6-CD87C853DE94}" name="ID" dataDxfId="4"/>
    <tableColumn id="2" xr3:uid="{40607925-C2EF-4986-BDCA-78AF4D26AE88}" name="Birthdate" dataDxfId="3">
      <calculatedColumnFormula>_xlfn.XLOOKUP(Combined4[[#This Row],[ID]],Table1[ID],Table1[Birthdate],"Unknown")</calculatedColumnFormula>
    </tableColumn>
    <tableColumn id="3" xr3:uid="{072CEB75-04D2-4CC7-B838-CCFEC78678E3}" name="Country of Birth" dataDxfId="2">
      <calculatedColumnFormula>_xlfn.XLOOKUP(Combined4[[#This Row],[ID]],Table1[ID],Table1[Country of Birth],"Unknown")</calculatedColumnFormula>
    </tableColumn>
    <tableColumn id="4" xr3:uid="{C53DBCCA-A651-4CC6-8916-9D05C17302E0}" name="Pre" dataDxfId="1" dataCellStyle="Percent">
      <calculatedColumnFormula>_xlfn.XLOOKUP(Combined4[[#This Row],[ID]],Table2[ID],Table2[Pre],"Unknown")</calculatedColumnFormula>
    </tableColumn>
    <tableColumn id="5" xr3:uid="{322D4194-D620-4DCE-96C5-BC5C08D7B1AD}" name="Post" dataDxfId="0" dataCellStyle="Percent">
      <calculatedColumnFormula>_xlfn.XLOOKUP(Combined4[[#This Row],[ID]],Table2[ID],Table2[Post],"Unknown")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D405B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 - Montserrat Only">
      <a:majorFont>
        <a:latin typeface="Montserrat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A8448-D769-474C-B458-956CF9915068}">
  <dimension ref="A1:O360"/>
  <sheetViews>
    <sheetView tabSelected="1" zoomScale="120" zoomScaleNormal="120" workbookViewId="0">
      <selection activeCell="I77" sqref="I77"/>
    </sheetView>
  </sheetViews>
  <sheetFormatPr defaultColWidth="15.68359375" defaultRowHeight="16.5" x14ac:dyDescent="0.6"/>
  <sheetData>
    <row r="1" spans="1:9" s="42" customFormat="1" ht="42" x14ac:dyDescent="1.45">
      <c r="A1" s="63" t="s">
        <v>127</v>
      </c>
      <c r="B1" s="43"/>
    </row>
    <row r="2" spans="1:9" s="4" customFormat="1" x14ac:dyDescent="0.6">
      <c r="A2" s="6"/>
      <c r="B2" s="1"/>
      <c r="C2" s="1"/>
      <c r="D2" s="1"/>
    </row>
    <row r="3" spans="1:9" s="4" customFormat="1" x14ac:dyDescent="0.6">
      <c r="A3" s="6"/>
      <c r="B3" s="1"/>
      <c r="C3" s="1"/>
      <c r="D3" s="1"/>
    </row>
    <row r="4" spans="1:9" s="46" customFormat="1" ht="42" x14ac:dyDescent="1.45">
      <c r="A4" s="44" t="s">
        <v>126</v>
      </c>
      <c r="B4" s="45"/>
      <c r="C4" s="45"/>
      <c r="D4" s="45"/>
    </row>
    <row r="5" spans="1:9" s="4" customFormat="1" x14ac:dyDescent="0.6">
      <c r="A5" s="6"/>
      <c r="B5" s="1"/>
      <c r="C5" s="1"/>
      <c r="D5" s="1"/>
    </row>
    <row r="6" spans="1:9" s="49" customFormat="1" ht="27" x14ac:dyDescent="0.95">
      <c r="A6" s="47" t="s">
        <v>115</v>
      </c>
      <c r="B6" s="48"/>
      <c r="C6" s="48"/>
      <c r="D6" s="48"/>
    </row>
    <row r="8" spans="1:9" s="4" customFormat="1" x14ac:dyDescent="0.6">
      <c r="A8" s="39" t="s">
        <v>245</v>
      </c>
      <c r="B8" s="1"/>
      <c r="C8" s="1"/>
      <c r="D8" s="1"/>
    </row>
    <row r="10" spans="1:9" s="4" customFormat="1" x14ac:dyDescent="0.6">
      <c r="A10" s="38"/>
      <c r="B10" s="38"/>
      <c r="C10" s="38"/>
      <c r="D10" s="38"/>
      <c r="E10" s="38"/>
      <c r="F10" s="38"/>
      <c r="G10" s="38"/>
      <c r="H10" s="38"/>
      <c r="I10" s="38"/>
    </row>
    <row r="11" spans="1:9" s="4" customFormat="1" x14ac:dyDescent="0.6">
      <c r="A11" s="38"/>
      <c r="B11" s="50"/>
      <c r="C11" s="38"/>
      <c r="D11" s="50"/>
      <c r="E11" s="38"/>
      <c r="F11" s="50"/>
      <c r="G11" s="38"/>
    </row>
    <row r="12" spans="1:9" s="4" customFormat="1" x14ac:dyDescent="0.6">
      <c r="A12" s="38"/>
      <c r="B12" s="51" t="s">
        <v>116</v>
      </c>
      <c r="C12" s="38"/>
      <c r="D12" s="51" t="s">
        <v>117</v>
      </c>
      <c r="E12" s="38"/>
      <c r="F12" s="51" t="s">
        <v>102</v>
      </c>
      <c r="G12" s="38"/>
    </row>
    <row r="13" spans="1:9" s="4" customFormat="1" x14ac:dyDescent="0.6">
      <c r="A13" s="38"/>
      <c r="B13" s="51"/>
      <c r="C13" s="41" t="s">
        <v>103</v>
      </c>
      <c r="D13" s="51"/>
      <c r="E13" s="41" t="s">
        <v>104</v>
      </c>
      <c r="F13" s="51"/>
      <c r="G13" s="38"/>
    </row>
    <row r="14" spans="1:9" s="4" customFormat="1" x14ac:dyDescent="0.6">
      <c r="A14" s="38"/>
      <c r="B14" s="67" t="s">
        <v>28</v>
      </c>
      <c r="C14" s="39"/>
      <c r="D14" s="67" t="s">
        <v>201</v>
      </c>
      <c r="E14" s="39"/>
      <c r="F14" s="100" t="s">
        <v>118</v>
      </c>
      <c r="G14" s="38"/>
    </row>
    <row r="15" spans="1:9" s="4" customFormat="1" x14ac:dyDescent="0.6">
      <c r="A15" s="38"/>
      <c r="B15" s="67" t="s">
        <v>199</v>
      </c>
      <c r="C15" s="39"/>
      <c r="D15" s="67" t="s">
        <v>202</v>
      </c>
      <c r="E15" s="39"/>
      <c r="F15" s="100"/>
      <c r="G15" s="38"/>
    </row>
    <row r="16" spans="1:9" s="4" customFormat="1" x14ac:dyDescent="0.6">
      <c r="A16" s="38"/>
      <c r="B16" s="67" t="s">
        <v>200</v>
      </c>
      <c r="C16" s="39"/>
      <c r="D16" s="67" t="s">
        <v>197</v>
      </c>
      <c r="E16" s="39"/>
      <c r="F16" s="100"/>
      <c r="G16" s="38"/>
    </row>
    <row r="17" spans="1:9" s="4" customFormat="1" x14ac:dyDescent="0.6">
      <c r="A17" s="38"/>
      <c r="B17" s="67" t="s">
        <v>197</v>
      </c>
      <c r="C17" s="39"/>
      <c r="D17" s="67"/>
      <c r="E17" s="39"/>
      <c r="F17" s="100"/>
      <c r="G17" s="38"/>
    </row>
    <row r="18" spans="1:9" s="4" customFormat="1" x14ac:dyDescent="0.6">
      <c r="A18" s="38"/>
      <c r="B18" s="67"/>
      <c r="C18" s="39"/>
      <c r="D18" s="67"/>
      <c r="E18" s="39"/>
      <c r="F18" s="100"/>
      <c r="G18" s="38"/>
    </row>
    <row r="19" spans="1:9" s="4" customFormat="1" x14ac:dyDescent="0.6">
      <c r="A19" s="38"/>
      <c r="B19" s="38"/>
      <c r="C19" s="38"/>
      <c r="D19" s="38"/>
      <c r="E19" s="38"/>
      <c r="F19" s="38"/>
      <c r="G19" s="38"/>
      <c r="H19" s="38"/>
      <c r="I19" s="38"/>
    </row>
    <row r="20" spans="1:9" s="4" customFormat="1" x14ac:dyDescent="0.6">
      <c r="A20" s="38"/>
      <c r="B20" s="38"/>
      <c r="C20" s="38"/>
      <c r="D20" s="38"/>
      <c r="E20" s="38"/>
      <c r="F20" s="38"/>
      <c r="G20" s="38"/>
      <c r="H20" s="38"/>
      <c r="I20" s="38"/>
    </row>
    <row r="21" spans="1:9" s="4" customFormat="1" x14ac:dyDescent="0.6">
      <c r="A21" s="38"/>
      <c r="B21" s="38"/>
      <c r="C21" s="38"/>
      <c r="D21" s="38"/>
      <c r="E21" s="38"/>
      <c r="F21" s="38"/>
      <c r="G21" s="38"/>
      <c r="H21" s="38"/>
      <c r="I21" s="38"/>
    </row>
    <row r="22" spans="1:9" s="4" customFormat="1" x14ac:dyDescent="0.6">
      <c r="A22" s="38"/>
      <c r="B22" s="38"/>
      <c r="C22" s="38"/>
      <c r="D22" s="38"/>
      <c r="E22" s="38"/>
      <c r="F22" s="38"/>
      <c r="G22" s="38"/>
      <c r="H22" s="38"/>
      <c r="I22" s="38"/>
    </row>
    <row r="23" spans="1:9" s="4" customFormat="1" x14ac:dyDescent="0.6">
      <c r="A23" s="38"/>
      <c r="B23" s="38"/>
      <c r="C23" s="38"/>
      <c r="D23" s="38"/>
      <c r="E23" s="38"/>
      <c r="F23" s="38"/>
      <c r="G23" s="38"/>
      <c r="H23" s="38"/>
      <c r="I23" s="38"/>
    </row>
    <row r="24" spans="1:9" s="4" customFormat="1" x14ac:dyDescent="0.6">
      <c r="A24" s="11" t="s">
        <v>27</v>
      </c>
      <c r="B24" s="1"/>
      <c r="C24" s="1"/>
      <c r="D24" s="12" t="s">
        <v>29</v>
      </c>
      <c r="G24" s="12" t="s">
        <v>30</v>
      </c>
    </row>
    <row r="25" spans="1:9" s="4" customFormat="1" x14ac:dyDescent="0.6">
      <c r="A25"/>
      <c r="B25" s="1"/>
      <c r="C25" s="1"/>
      <c r="D25" s="1"/>
    </row>
    <row r="26" spans="1:9" s="4" customFormat="1" ht="49.5" x14ac:dyDescent="0.6">
      <c r="A26" s="53" t="s">
        <v>2</v>
      </c>
      <c r="B26" s="54" t="s">
        <v>28</v>
      </c>
      <c r="C26" s="1"/>
      <c r="D26" s="53" t="s">
        <v>2</v>
      </c>
      <c r="E26" s="57" t="s">
        <v>32</v>
      </c>
      <c r="G26" s="53" t="s">
        <v>2</v>
      </c>
      <c r="H26" s="54" t="s">
        <v>28</v>
      </c>
      <c r="I26" s="57" t="s">
        <v>32</v>
      </c>
    </row>
    <row r="27" spans="1:9" s="4" customFormat="1" x14ac:dyDescent="0.6">
      <c r="A27" s="55">
        <v>1</v>
      </c>
      <c r="B27" s="55" t="s">
        <v>31</v>
      </c>
      <c r="C27" s="1"/>
      <c r="D27" s="55">
        <v>1</v>
      </c>
      <c r="E27" s="58">
        <v>0.9</v>
      </c>
      <c r="G27" s="55">
        <v>1</v>
      </c>
      <c r="H27" s="55" t="str">
        <f t="shared" ref="H27:H36" si="0">_xlfn.IFNA(VLOOKUP(G27,$A$76:$B$84,2,FALSE),"Unknown")</f>
        <v>English</v>
      </c>
      <c r="I27" s="60">
        <f t="shared" ref="I27:I36" si="1">_xlfn.IFNA(VLOOKUP(G27,$D$76:$E$84,2,FALSE),"Unknown")</f>
        <v>0.9</v>
      </c>
    </row>
    <row r="28" spans="1:9" s="4" customFormat="1" x14ac:dyDescent="0.6">
      <c r="A28" s="55">
        <v>2</v>
      </c>
      <c r="B28" s="55" t="s">
        <v>31</v>
      </c>
      <c r="C28" s="1"/>
      <c r="D28" s="55">
        <v>2</v>
      </c>
      <c r="E28" s="58">
        <v>0.95</v>
      </c>
      <c r="G28" s="55">
        <v>2</v>
      </c>
      <c r="H28" s="55" t="str">
        <f t="shared" si="0"/>
        <v>English</v>
      </c>
      <c r="I28" s="60">
        <f t="shared" si="1"/>
        <v>0.95</v>
      </c>
    </row>
    <row r="29" spans="1:9" s="4" customFormat="1" x14ac:dyDescent="0.6">
      <c r="A29" s="55">
        <v>4</v>
      </c>
      <c r="B29" s="55" t="s">
        <v>31</v>
      </c>
      <c r="C29" s="1"/>
      <c r="D29" s="55">
        <v>3</v>
      </c>
      <c r="E29" s="58">
        <v>0.94</v>
      </c>
      <c r="G29" s="55">
        <v>3</v>
      </c>
      <c r="H29" s="55" t="str">
        <f t="shared" si="0"/>
        <v>Unknown</v>
      </c>
      <c r="I29" s="60">
        <f t="shared" si="1"/>
        <v>0.94</v>
      </c>
    </row>
    <row r="30" spans="1:9" s="4" customFormat="1" x14ac:dyDescent="0.6">
      <c r="A30" s="55">
        <v>5</v>
      </c>
      <c r="B30" s="55" t="s">
        <v>31</v>
      </c>
      <c r="C30" s="1"/>
      <c r="D30" s="55">
        <v>4</v>
      </c>
      <c r="E30" s="58">
        <v>0.99</v>
      </c>
      <c r="G30" s="55">
        <v>4</v>
      </c>
      <c r="H30" s="55" t="str">
        <f t="shared" si="0"/>
        <v>English</v>
      </c>
      <c r="I30" s="60">
        <f t="shared" si="1"/>
        <v>0.99</v>
      </c>
    </row>
    <row r="31" spans="1:9" s="4" customFormat="1" x14ac:dyDescent="0.6">
      <c r="A31" s="55">
        <v>6</v>
      </c>
      <c r="B31" s="55" t="s">
        <v>33</v>
      </c>
      <c r="C31" s="1"/>
      <c r="D31" s="55">
        <v>5</v>
      </c>
      <c r="E31" s="58">
        <v>0.93</v>
      </c>
      <c r="G31" s="55">
        <v>5</v>
      </c>
      <c r="H31" s="55" t="str">
        <f t="shared" si="0"/>
        <v>English</v>
      </c>
      <c r="I31" s="60">
        <f t="shared" si="1"/>
        <v>0.93</v>
      </c>
    </row>
    <row r="32" spans="1:9" s="4" customFormat="1" x14ac:dyDescent="0.6">
      <c r="A32" s="55">
        <v>7</v>
      </c>
      <c r="B32" s="55" t="s">
        <v>33</v>
      </c>
      <c r="C32" s="1"/>
      <c r="D32" s="55">
        <v>6</v>
      </c>
      <c r="E32" s="58">
        <v>0.45</v>
      </c>
      <c r="G32" s="55">
        <v>6</v>
      </c>
      <c r="H32" s="55" t="str">
        <f t="shared" si="0"/>
        <v>Portuguese</v>
      </c>
      <c r="I32" s="60">
        <f t="shared" si="1"/>
        <v>0.45</v>
      </c>
    </row>
    <row r="33" spans="1:9" s="4" customFormat="1" x14ac:dyDescent="0.6">
      <c r="A33" s="55">
        <v>8</v>
      </c>
      <c r="B33" s="55" t="s">
        <v>33</v>
      </c>
      <c r="C33" s="1"/>
      <c r="D33" s="55">
        <v>8</v>
      </c>
      <c r="E33" s="58">
        <v>0.6</v>
      </c>
      <c r="G33" s="55">
        <v>7</v>
      </c>
      <c r="H33" s="55" t="str">
        <f t="shared" si="0"/>
        <v>Portuguese</v>
      </c>
      <c r="I33" s="60" t="str">
        <f t="shared" si="1"/>
        <v>Unknown</v>
      </c>
    </row>
    <row r="34" spans="1:9" s="4" customFormat="1" x14ac:dyDescent="0.6">
      <c r="A34" s="55">
        <v>9</v>
      </c>
      <c r="B34" s="55" t="s">
        <v>33</v>
      </c>
      <c r="C34" s="1"/>
      <c r="D34" s="55">
        <v>9</v>
      </c>
      <c r="E34" s="58">
        <v>0.45</v>
      </c>
      <c r="G34" s="55">
        <v>8</v>
      </c>
      <c r="H34" s="55" t="str">
        <f t="shared" si="0"/>
        <v>Portuguese</v>
      </c>
      <c r="I34" s="60">
        <f t="shared" si="1"/>
        <v>0.6</v>
      </c>
    </row>
    <row r="35" spans="1:9" s="4" customFormat="1" x14ac:dyDescent="0.6">
      <c r="A35" s="56">
        <v>10</v>
      </c>
      <c r="B35" s="56" t="s">
        <v>33</v>
      </c>
      <c r="C35" s="1"/>
      <c r="D35" s="56">
        <v>10</v>
      </c>
      <c r="E35" s="59">
        <v>0.38</v>
      </c>
      <c r="G35" s="55">
        <v>9</v>
      </c>
      <c r="H35" s="55" t="str">
        <f t="shared" si="0"/>
        <v>Portuguese</v>
      </c>
      <c r="I35" s="60">
        <f t="shared" si="1"/>
        <v>0.45</v>
      </c>
    </row>
    <row r="36" spans="1:9" s="4" customFormat="1" x14ac:dyDescent="0.6">
      <c r="A36"/>
      <c r="B36" s="1"/>
      <c r="C36" s="1"/>
      <c r="D36" s="1"/>
      <c r="G36" s="56">
        <v>10</v>
      </c>
      <c r="H36" s="56" t="str">
        <f t="shared" si="0"/>
        <v>Portuguese</v>
      </c>
      <c r="I36" s="61">
        <f t="shared" si="1"/>
        <v>0.38</v>
      </c>
    </row>
    <row r="37" spans="1:9" s="4" customFormat="1" x14ac:dyDescent="0.6">
      <c r="A37" s="38"/>
      <c r="B37" s="38"/>
      <c r="C37" s="38"/>
      <c r="D37" s="38"/>
      <c r="E37" s="38"/>
      <c r="F37" s="38"/>
      <c r="G37" s="38"/>
      <c r="H37" s="38"/>
      <c r="I37" s="38"/>
    </row>
    <row r="38" spans="1:9" s="4" customFormat="1" x14ac:dyDescent="0.6">
      <c r="A38" s="38"/>
      <c r="B38" s="38"/>
      <c r="C38" s="38"/>
      <c r="D38" s="38"/>
      <c r="E38" s="38"/>
      <c r="F38" s="38"/>
      <c r="G38" s="38"/>
      <c r="H38" s="38"/>
      <c r="I38" s="38"/>
    </row>
    <row r="39" spans="1:9" s="4" customFormat="1" x14ac:dyDescent="0.6">
      <c r="A39" s="38"/>
      <c r="B39" s="38"/>
      <c r="C39" s="38"/>
      <c r="D39" s="38"/>
      <c r="E39" s="38"/>
      <c r="F39" s="38"/>
      <c r="G39" s="38"/>
      <c r="H39" s="38"/>
      <c r="I39" s="38"/>
    </row>
    <row r="40" spans="1:9" s="4" customFormat="1" x14ac:dyDescent="0.6">
      <c r="A40" s="38"/>
      <c r="B40" s="38"/>
      <c r="C40" s="38"/>
      <c r="D40" s="38"/>
      <c r="E40" s="38"/>
      <c r="F40" s="38"/>
      <c r="G40" s="38"/>
      <c r="H40" s="38"/>
      <c r="I40" s="38"/>
    </row>
    <row r="41" spans="1:9" s="4" customFormat="1" x14ac:dyDescent="0.6">
      <c r="A41" s="38"/>
      <c r="B41" s="38"/>
      <c r="C41" s="38"/>
      <c r="D41" s="38"/>
      <c r="E41" s="38"/>
      <c r="F41" s="38"/>
      <c r="G41" s="38"/>
      <c r="H41" s="38"/>
      <c r="I41" s="38"/>
    </row>
    <row r="42" spans="1:9" s="4" customFormat="1" x14ac:dyDescent="0.6">
      <c r="A42" s="38"/>
      <c r="B42" s="38"/>
      <c r="C42" s="38"/>
      <c r="D42" s="38"/>
      <c r="E42" s="38"/>
      <c r="F42" s="38"/>
      <c r="G42" s="38"/>
      <c r="H42" s="38"/>
      <c r="I42" s="38"/>
    </row>
    <row r="43" spans="1:9" s="4" customFormat="1" x14ac:dyDescent="0.6">
      <c r="A43" s="1"/>
      <c r="B43" s="1"/>
      <c r="C43" s="1"/>
    </row>
    <row r="44" spans="1:9" s="4" customFormat="1" x14ac:dyDescent="0.6">
      <c r="A44" s="39" t="s">
        <v>246</v>
      </c>
      <c r="B44" s="1"/>
      <c r="C44" s="1"/>
      <c r="D44" s="1"/>
    </row>
    <row r="45" spans="1:9" s="4" customFormat="1" x14ac:dyDescent="0.6">
      <c r="A45" s="1"/>
      <c r="B45" s="1"/>
      <c r="C45" s="1"/>
    </row>
    <row r="46" spans="1:9" s="4" customFormat="1" x14ac:dyDescent="0.6">
      <c r="A46" s="1"/>
      <c r="B46" s="1"/>
      <c r="C46" s="1"/>
    </row>
    <row r="47" spans="1:9" s="4" customFormat="1" x14ac:dyDescent="0.6">
      <c r="A47" s="11" t="s">
        <v>27</v>
      </c>
      <c r="B47" s="1"/>
      <c r="C47" s="1"/>
      <c r="D47" s="12" t="s">
        <v>29</v>
      </c>
      <c r="G47" s="12" t="s">
        <v>30</v>
      </c>
    </row>
    <row r="48" spans="1:9" s="4" customFormat="1" x14ac:dyDescent="0.6">
      <c r="A48"/>
      <c r="B48" s="1"/>
      <c r="C48" s="1"/>
      <c r="D48" s="1"/>
    </row>
    <row r="49" spans="1:9" s="4" customFormat="1" ht="49.5" x14ac:dyDescent="0.6">
      <c r="A49" s="53" t="s">
        <v>2</v>
      </c>
      <c r="B49" s="54" t="s">
        <v>28</v>
      </c>
      <c r="C49" s="1"/>
      <c r="D49" s="53" t="s">
        <v>2</v>
      </c>
      <c r="E49" s="57" t="s">
        <v>32</v>
      </c>
      <c r="G49" s="53" t="s">
        <v>2</v>
      </c>
      <c r="H49" s="54" t="s">
        <v>28</v>
      </c>
      <c r="I49" s="57" t="s">
        <v>32</v>
      </c>
    </row>
    <row r="50" spans="1:9" s="4" customFormat="1" x14ac:dyDescent="0.6">
      <c r="A50" s="55">
        <v>1</v>
      </c>
      <c r="B50" s="55" t="s">
        <v>31</v>
      </c>
      <c r="C50" s="1"/>
      <c r="D50" s="55">
        <v>1</v>
      </c>
      <c r="E50" s="58">
        <v>0.9</v>
      </c>
      <c r="G50" s="55">
        <v>1</v>
      </c>
      <c r="H50" s="55" t="str">
        <f t="shared" ref="H50:H59" si="2">_xlfn.IFNA(VLOOKUP(G50,$A$76:$B$84,2,FALSE),"Unknown")</f>
        <v>English</v>
      </c>
      <c r="I50" s="60">
        <f t="shared" ref="I50:I59" si="3">_xlfn.IFNA(VLOOKUP(G50,$D$76:$E$84,2,FALSE),"Unknown")</f>
        <v>0.9</v>
      </c>
    </row>
    <row r="51" spans="1:9" s="4" customFormat="1" x14ac:dyDescent="0.6">
      <c r="A51" s="55">
        <v>2</v>
      </c>
      <c r="B51" s="55" t="s">
        <v>31</v>
      </c>
      <c r="C51" s="1"/>
      <c r="D51" s="55">
        <v>2</v>
      </c>
      <c r="E51" s="58">
        <v>0.95</v>
      </c>
      <c r="G51" s="55">
        <v>2</v>
      </c>
      <c r="H51" s="55" t="str">
        <f t="shared" si="2"/>
        <v>English</v>
      </c>
      <c r="I51" s="60">
        <f t="shared" si="3"/>
        <v>0.95</v>
      </c>
    </row>
    <row r="52" spans="1:9" s="4" customFormat="1" x14ac:dyDescent="0.6">
      <c r="A52" s="55">
        <v>4</v>
      </c>
      <c r="B52" s="55" t="s">
        <v>31</v>
      </c>
      <c r="C52" s="1"/>
      <c r="D52" s="55">
        <v>3</v>
      </c>
      <c r="E52" s="58">
        <v>0.94</v>
      </c>
      <c r="G52" s="55">
        <v>3</v>
      </c>
      <c r="H52" s="55" t="str">
        <f t="shared" si="2"/>
        <v>Unknown</v>
      </c>
      <c r="I52" s="60">
        <f t="shared" si="3"/>
        <v>0.94</v>
      </c>
    </row>
    <row r="53" spans="1:9" s="4" customFormat="1" x14ac:dyDescent="0.6">
      <c r="A53" s="55">
        <v>5</v>
      </c>
      <c r="B53" s="55" t="s">
        <v>31</v>
      </c>
      <c r="C53" s="1"/>
      <c r="D53" s="55">
        <v>4</v>
      </c>
      <c r="E53" s="58">
        <v>0.99</v>
      </c>
      <c r="G53" s="55">
        <v>4</v>
      </c>
      <c r="H53" s="55" t="str">
        <f t="shared" si="2"/>
        <v>English</v>
      </c>
      <c r="I53" s="60">
        <f t="shared" si="3"/>
        <v>0.99</v>
      </c>
    </row>
    <row r="54" spans="1:9" s="4" customFormat="1" x14ac:dyDescent="0.6">
      <c r="A54" s="55">
        <v>6</v>
      </c>
      <c r="B54" s="55" t="s">
        <v>33</v>
      </c>
      <c r="C54" s="1"/>
      <c r="D54" s="55">
        <v>5</v>
      </c>
      <c r="E54" s="58">
        <v>0.93</v>
      </c>
      <c r="G54" s="55">
        <v>5</v>
      </c>
      <c r="H54" s="55" t="str">
        <f t="shared" si="2"/>
        <v>English</v>
      </c>
      <c r="I54" s="60">
        <f t="shared" si="3"/>
        <v>0.93</v>
      </c>
    </row>
    <row r="55" spans="1:9" s="4" customFormat="1" x14ac:dyDescent="0.6">
      <c r="A55" s="55">
        <v>7</v>
      </c>
      <c r="B55" s="55" t="s">
        <v>33</v>
      </c>
      <c r="C55" s="1"/>
      <c r="D55" s="55">
        <v>6</v>
      </c>
      <c r="E55" s="58">
        <v>0.45</v>
      </c>
      <c r="G55" s="55">
        <v>6</v>
      </c>
      <c r="H55" s="55" t="str">
        <f t="shared" si="2"/>
        <v>Portuguese</v>
      </c>
      <c r="I55" s="60">
        <f t="shared" si="3"/>
        <v>0.45</v>
      </c>
    </row>
    <row r="56" spans="1:9" s="4" customFormat="1" x14ac:dyDescent="0.6">
      <c r="A56" s="55">
        <v>8</v>
      </c>
      <c r="B56" s="55" t="s">
        <v>33</v>
      </c>
      <c r="C56" s="1"/>
      <c r="D56" s="55">
        <v>8</v>
      </c>
      <c r="E56" s="58">
        <v>0.6</v>
      </c>
      <c r="G56" s="55">
        <v>7</v>
      </c>
      <c r="H56" s="55" t="str">
        <f t="shared" si="2"/>
        <v>Portuguese</v>
      </c>
      <c r="I56" s="60" t="str">
        <f t="shared" si="3"/>
        <v>Unknown</v>
      </c>
    </row>
    <row r="57" spans="1:9" s="4" customFormat="1" x14ac:dyDescent="0.6">
      <c r="A57" s="55">
        <v>9</v>
      </c>
      <c r="B57" s="55" t="s">
        <v>33</v>
      </c>
      <c r="C57" s="1"/>
      <c r="D57" s="55">
        <v>9</v>
      </c>
      <c r="E57" s="58">
        <v>0.45</v>
      </c>
      <c r="G57" s="55">
        <v>8</v>
      </c>
      <c r="H57" s="55" t="str">
        <f t="shared" si="2"/>
        <v>Portuguese</v>
      </c>
      <c r="I57" s="60">
        <f t="shared" si="3"/>
        <v>0.6</v>
      </c>
    </row>
    <row r="58" spans="1:9" s="4" customFormat="1" x14ac:dyDescent="0.6">
      <c r="A58" s="56">
        <v>10</v>
      </c>
      <c r="B58" s="56" t="s">
        <v>33</v>
      </c>
      <c r="C58" s="1"/>
      <c r="D58" s="56">
        <v>10</v>
      </c>
      <c r="E58" s="59">
        <v>0.38</v>
      </c>
      <c r="G58" s="55">
        <v>9</v>
      </c>
      <c r="H58" s="55" t="str">
        <f t="shared" si="2"/>
        <v>Portuguese</v>
      </c>
      <c r="I58" s="60">
        <f t="shared" si="3"/>
        <v>0.45</v>
      </c>
    </row>
    <row r="59" spans="1:9" s="4" customFormat="1" x14ac:dyDescent="0.6">
      <c r="A59"/>
      <c r="B59" s="1"/>
      <c r="C59" s="1"/>
      <c r="D59" s="1"/>
      <c r="G59" s="56">
        <v>10</v>
      </c>
      <c r="H59" s="56" t="str">
        <f t="shared" si="2"/>
        <v>Portuguese</v>
      </c>
      <c r="I59" s="61">
        <f t="shared" si="3"/>
        <v>0.38</v>
      </c>
    </row>
    <row r="60" spans="1:9" s="4" customFormat="1" x14ac:dyDescent="0.6">
      <c r="A60" s="1"/>
      <c r="B60" s="1"/>
      <c r="C60" s="1"/>
    </row>
    <row r="61" spans="1:9" s="4" customFormat="1" x14ac:dyDescent="0.6">
      <c r="A61" s="1"/>
      <c r="B61" s="1"/>
      <c r="C61" s="1"/>
    </row>
    <row r="62" spans="1:9" s="4" customFormat="1" x14ac:dyDescent="0.6">
      <c r="A62" s="1"/>
      <c r="B62" s="1"/>
      <c r="C62" s="1"/>
    </row>
    <row r="63" spans="1:9" s="4" customFormat="1" x14ac:dyDescent="0.6">
      <c r="A63" s="1"/>
      <c r="B63" s="1"/>
      <c r="C63" s="1"/>
    </row>
    <row r="64" spans="1:9" s="4" customFormat="1" x14ac:dyDescent="0.6">
      <c r="A64" s="1"/>
      <c r="B64" s="1"/>
      <c r="C64" s="1"/>
    </row>
    <row r="65" spans="1:9" s="4" customFormat="1" x14ac:dyDescent="0.6">
      <c r="A65" s="1"/>
      <c r="B65" s="1"/>
      <c r="C65" s="1"/>
    </row>
    <row r="66" spans="1:9" s="4" customFormat="1" x14ac:dyDescent="0.6">
      <c r="A66" s="1"/>
      <c r="B66" s="1"/>
      <c r="C66" s="1"/>
    </row>
    <row r="67" spans="1:9" s="4" customFormat="1" x14ac:dyDescent="0.6">
      <c r="A67" s="1"/>
      <c r="B67" s="1"/>
      <c r="C67" s="1"/>
    </row>
    <row r="68" spans="1:9" s="4" customFormat="1" x14ac:dyDescent="0.6">
      <c r="A68"/>
      <c r="B68" s="1"/>
      <c r="C68" s="1"/>
      <c r="D68" s="1"/>
    </row>
    <row r="69" spans="1:9" x14ac:dyDescent="0.6">
      <c r="A69" t="s">
        <v>247</v>
      </c>
    </row>
    <row r="70" spans="1:9" s="4" customFormat="1" x14ac:dyDescent="0.6">
      <c r="A70"/>
      <c r="B70" s="1"/>
      <c r="C70" s="1"/>
      <c r="D70" s="1"/>
    </row>
    <row r="71" spans="1:9" s="4" customFormat="1" x14ac:dyDescent="0.6">
      <c r="A71"/>
      <c r="B71" s="1"/>
      <c r="C71" s="1"/>
      <c r="D71" s="1"/>
    </row>
    <row r="72" spans="1:9" s="4" customFormat="1" x14ac:dyDescent="0.6">
      <c r="A72"/>
      <c r="B72" s="1"/>
      <c r="C72" s="1"/>
      <c r="D72" s="1"/>
    </row>
    <row r="73" spans="1:9" s="4" customFormat="1" x14ac:dyDescent="0.6">
      <c r="A73" s="11" t="s">
        <v>27</v>
      </c>
      <c r="B73" s="1"/>
      <c r="C73" s="1"/>
      <c r="D73" s="12" t="s">
        <v>29</v>
      </c>
      <c r="G73" s="12" t="s">
        <v>30</v>
      </c>
    </row>
    <row r="74" spans="1:9" s="4" customFormat="1" x14ac:dyDescent="0.6">
      <c r="A74"/>
      <c r="B74" s="1"/>
      <c r="C74" s="1"/>
      <c r="D74" s="1"/>
    </row>
    <row r="75" spans="1:9" s="4" customFormat="1" ht="49.5" x14ac:dyDescent="0.6">
      <c r="A75" s="53" t="s">
        <v>2</v>
      </c>
      <c r="B75" s="54" t="s">
        <v>28</v>
      </c>
      <c r="C75" s="1"/>
      <c r="D75" s="53" t="s">
        <v>2</v>
      </c>
      <c r="E75" s="57" t="s">
        <v>32</v>
      </c>
      <c r="G75" s="53" t="s">
        <v>2</v>
      </c>
      <c r="H75" s="54" t="s">
        <v>28</v>
      </c>
      <c r="I75" s="57" t="s">
        <v>32</v>
      </c>
    </row>
    <row r="76" spans="1:9" s="4" customFormat="1" x14ac:dyDescent="0.6">
      <c r="A76" s="55">
        <v>1</v>
      </c>
      <c r="B76" s="55" t="s">
        <v>31</v>
      </c>
      <c r="C76" s="1"/>
      <c r="D76" s="55">
        <v>1</v>
      </c>
      <c r="E76" s="58">
        <v>0.9</v>
      </c>
      <c r="G76" s="55">
        <v>1</v>
      </c>
      <c r="H76" s="55" t="str">
        <f t="shared" ref="H76:H85" si="4">_xlfn.IFNA(VLOOKUP(G76,$A$76:$B$84,2,FALSE),"Unknown")</f>
        <v>English</v>
      </c>
      <c r="I76" s="60">
        <f t="shared" ref="I76:I85" si="5">_xlfn.IFNA(VLOOKUP(G76,$D$76:$E$84,2,FALSE),"Unknown")</f>
        <v>0.9</v>
      </c>
    </row>
    <row r="77" spans="1:9" s="4" customFormat="1" x14ac:dyDescent="0.6">
      <c r="A77" s="55">
        <v>2</v>
      </c>
      <c r="B77" s="55" t="s">
        <v>31</v>
      </c>
      <c r="C77" s="1"/>
      <c r="D77" s="55">
        <v>2</v>
      </c>
      <c r="E77" s="58">
        <v>0.95</v>
      </c>
      <c r="G77" s="55">
        <v>2</v>
      </c>
      <c r="H77" s="55" t="str">
        <f t="shared" si="4"/>
        <v>English</v>
      </c>
      <c r="I77" s="60">
        <f t="shared" si="5"/>
        <v>0.95</v>
      </c>
    </row>
    <row r="78" spans="1:9" s="4" customFormat="1" x14ac:dyDescent="0.6">
      <c r="A78" s="55">
        <v>4</v>
      </c>
      <c r="B78" s="55" t="s">
        <v>31</v>
      </c>
      <c r="C78" s="1"/>
      <c r="D78" s="55">
        <v>3</v>
      </c>
      <c r="E78" s="58">
        <v>0.94</v>
      </c>
      <c r="G78" s="55">
        <v>3</v>
      </c>
      <c r="H78" s="55" t="str">
        <f t="shared" si="4"/>
        <v>Unknown</v>
      </c>
      <c r="I78" s="60">
        <f t="shared" si="5"/>
        <v>0.94</v>
      </c>
    </row>
    <row r="79" spans="1:9" s="4" customFormat="1" x14ac:dyDescent="0.6">
      <c r="A79" s="55">
        <v>5</v>
      </c>
      <c r="B79" s="55" t="s">
        <v>31</v>
      </c>
      <c r="C79" s="1"/>
      <c r="D79" s="55">
        <v>4</v>
      </c>
      <c r="E79" s="58">
        <v>0.99</v>
      </c>
      <c r="G79" s="55">
        <v>4</v>
      </c>
      <c r="H79" s="55" t="str">
        <f t="shared" si="4"/>
        <v>English</v>
      </c>
      <c r="I79" s="60">
        <f t="shared" si="5"/>
        <v>0.99</v>
      </c>
    </row>
    <row r="80" spans="1:9" s="4" customFormat="1" x14ac:dyDescent="0.6">
      <c r="A80" s="55">
        <v>6</v>
      </c>
      <c r="B80" s="55" t="s">
        <v>33</v>
      </c>
      <c r="C80" s="1"/>
      <c r="D80" s="55">
        <v>5</v>
      </c>
      <c r="E80" s="58">
        <v>0.93</v>
      </c>
      <c r="G80" s="55">
        <v>5</v>
      </c>
      <c r="H80" s="55" t="str">
        <f t="shared" si="4"/>
        <v>English</v>
      </c>
      <c r="I80" s="60">
        <f t="shared" si="5"/>
        <v>0.93</v>
      </c>
    </row>
    <row r="81" spans="1:9" s="4" customFormat="1" x14ac:dyDescent="0.6">
      <c r="A81" s="55">
        <v>7</v>
      </c>
      <c r="B81" s="55" t="s">
        <v>33</v>
      </c>
      <c r="C81" s="1"/>
      <c r="D81" s="55">
        <v>6</v>
      </c>
      <c r="E81" s="58">
        <v>0.45</v>
      </c>
      <c r="G81" s="55">
        <v>6</v>
      </c>
      <c r="H81" s="55" t="str">
        <f t="shared" si="4"/>
        <v>Portuguese</v>
      </c>
      <c r="I81" s="60">
        <f t="shared" si="5"/>
        <v>0.45</v>
      </c>
    </row>
    <row r="82" spans="1:9" s="4" customFormat="1" x14ac:dyDescent="0.6">
      <c r="A82" s="55">
        <v>8</v>
      </c>
      <c r="B82" s="55" t="s">
        <v>33</v>
      </c>
      <c r="C82" s="1"/>
      <c r="D82" s="55">
        <v>8</v>
      </c>
      <c r="E82" s="58">
        <v>0.6</v>
      </c>
      <c r="G82" s="55">
        <v>7</v>
      </c>
      <c r="H82" s="55" t="str">
        <f t="shared" si="4"/>
        <v>Portuguese</v>
      </c>
      <c r="I82" s="60" t="str">
        <f t="shared" si="5"/>
        <v>Unknown</v>
      </c>
    </row>
    <row r="83" spans="1:9" s="4" customFormat="1" x14ac:dyDescent="0.6">
      <c r="A83" s="55">
        <v>9</v>
      </c>
      <c r="B83" s="55" t="s">
        <v>33</v>
      </c>
      <c r="C83" s="1"/>
      <c r="D83" s="55">
        <v>9</v>
      </c>
      <c r="E83" s="58">
        <v>0.45</v>
      </c>
      <c r="G83" s="55">
        <v>8</v>
      </c>
      <c r="H83" s="55" t="str">
        <f t="shared" si="4"/>
        <v>Portuguese</v>
      </c>
      <c r="I83" s="60">
        <f t="shared" si="5"/>
        <v>0.6</v>
      </c>
    </row>
    <row r="84" spans="1:9" s="4" customFormat="1" x14ac:dyDescent="0.6">
      <c r="A84" s="56">
        <v>10</v>
      </c>
      <c r="B84" s="56" t="s">
        <v>33</v>
      </c>
      <c r="C84" s="1"/>
      <c r="D84" s="56">
        <v>10</v>
      </c>
      <c r="E84" s="59">
        <v>0.38</v>
      </c>
      <c r="G84" s="55">
        <v>9</v>
      </c>
      <c r="H84" s="55" t="str">
        <f t="shared" si="4"/>
        <v>Portuguese</v>
      </c>
      <c r="I84" s="60">
        <f t="shared" si="5"/>
        <v>0.45</v>
      </c>
    </row>
    <row r="85" spans="1:9" s="4" customFormat="1" x14ac:dyDescent="0.6">
      <c r="A85"/>
      <c r="B85" s="1"/>
      <c r="C85" s="1"/>
      <c r="D85" s="1"/>
      <c r="G85" s="56">
        <v>10</v>
      </c>
      <c r="H85" s="56" t="str">
        <f t="shared" si="4"/>
        <v>Portuguese</v>
      </c>
      <c r="I85" s="61">
        <f t="shared" si="5"/>
        <v>0.38</v>
      </c>
    </row>
    <row r="86" spans="1:9" s="4" customFormat="1" x14ac:dyDescent="0.6">
      <c r="A86"/>
      <c r="B86" s="1"/>
      <c r="C86" s="1"/>
      <c r="D86" s="1"/>
    </row>
    <row r="87" spans="1:9" s="4" customFormat="1" x14ac:dyDescent="0.6">
      <c r="A87"/>
      <c r="B87" s="1"/>
      <c r="C87" s="1"/>
      <c r="D87" s="1"/>
    </row>
    <row r="88" spans="1:9" s="4" customFormat="1" x14ac:dyDescent="0.6">
      <c r="A88"/>
      <c r="B88" s="1"/>
      <c r="C88" s="1"/>
      <c r="D88" s="1"/>
    </row>
    <row r="89" spans="1:9" s="4" customFormat="1" x14ac:dyDescent="0.6">
      <c r="A89"/>
      <c r="B89" s="1"/>
      <c r="C89" s="1"/>
      <c r="D89" s="1"/>
    </row>
    <row r="90" spans="1:9" s="4" customFormat="1" x14ac:dyDescent="0.6">
      <c r="A90"/>
      <c r="B90" s="1"/>
      <c r="C90" s="1"/>
      <c r="D90" s="1"/>
    </row>
    <row r="91" spans="1:9" s="4" customFormat="1" x14ac:dyDescent="0.6">
      <c r="A91"/>
      <c r="B91" s="1"/>
      <c r="C91" s="1"/>
      <c r="D91" s="1"/>
    </row>
    <row r="92" spans="1:9" s="4" customFormat="1" x14ac:dyDescent="0.6">
      <c r="A92"/>
      <c r="B92" s="1"/>
      <c r="C92" s="1"/>
      <c r="D92" s="1"/>
    </row>
    <row r="93" spans="1:9" s="4" customFormat="1" x14ac:dyDescent="0.6">
      <c r="A93"/>
      <c r="B93" s="1"/>
      <c r="C93" s="1"/>
      <c r="D93" s="1"/>
    </row>
    <row r="94" spans="1:9" s="4" customFormat="1" x14ac:dyDescent="0.6">
      <c r="A94"/>
      <c r="B94" s="1"/>
      <c r="C94" s="1"/>
      <c r="D94" s="1"/>
    </row>
    <row r="95" spans="1:9" s="4" customFormat="1" x14ac:dyDescent="0.6">
      <c r="A95"/>
      <c r="B95" s="1"/>
      <c r="C95" s="1"/>
      <c r="D95" s="1"/>
    </row>
    <row r="96" spans="1:9" ht="27" x14ac:dyDescent="0.95">
      <c r="A96" s="47" t="s">
        <v>121</v>
      </c>
      <c r="B96" s="48"/>
      <c r="C96" s="48"/>
    </row>
    <row r="98" spans="1:3" ht="18" x14ac:dyDescent="0.65">
      <c r="A98" s="25" t="s">
        <v>218</v>
      </c>
      <c r="B98" s="64"/>
      <c r="C98" s="64"/>
    </row>
    <row r="99" spans="1:3" x14ac:dyDescent="0.6">
      <c r="A99" s="62" t="s">
        <v>125</v>
      </c>
      <c r="B99" s="1"/>
      <c r="C99" s="1"/>
    </row>
    <row r="100" spans="1:3" x14ac:dyDescent="0.6">
      <c r="A100" s="62" t="s">
        <v>122</v>
      </c>
      <c r="B100" s="1"/>
      <c r="C100" s="1"/>
    </row>
    <row r="101" spans="1:3" x14ac:dyDescent="0.6">
      <c r="A101" s="62" t="s">
        <v>128</v>
      </c>
      <c r="B101" s="1"/>
      <c r="C101" s="1"/>
    </row>
    <row r="102" spans="1:3" x14ac:dyDescent="0.6">
      <c r="B102" s="1"/>
      <c r="C102" s="1"/>
    </row>
    <row r="103" spans="1:3" ht="18" x14ac:dyDescent="0.65">
      <c r="A103" s="25" t="s">
        <v>219</v>
      </c>
      <c r="B103" s="64"/>
      <c r="C103" s="64"/>
    </row>
    <row r="104" spans="1:3" x14ac:dyDescent="0.6">
      <c r="A104" s="3" t="s">
        <v>123</v>
      </c>
    </row>
    <row r="105" spans="1:3" x14ac:dyDescent="0.6">
      <c r="A105" s="3" t="s">
        <v>195</v>
      </c>
    </row>
    <row r="106" spans="1:3" x14ac:dyDescent="0.6">
      <c r="A106" s="3" t="s">
        <v>124</v>
      </c>
    </row>
    <row r="108" spans="1:3" ht="18" x14ac:dyDescent="0.65">
      <c r="A108" s="25" t="s">
        <v>198</v>
      </c>
      <c r="B108" s="64"/>
      <c r="C108" s="64"/>
    </row>
    <row r="109" spans="1:3" x14ac:dyDescent="0.6">
      <c r="A109" s="3" t="s">
        <v>132</v>
      </c>
    </row>
    <row r="110" spans="1:3" x14ac:dyDescent="0.6">
      <c r="A110" s="3" t="s">
        <v>133</v>
      </c>
    </row>
    <row r="111" spans="1:3" x14ac:dyDescent="0.6">
      <c r="A111" s="3" t="s">
        <v>197</v>
      </c>
    </row>
    <row r="114" spans="1:12" x14ac:dyDescent="0.6">
      <c r="A114" s="11" t="s">
        <v>213</v>
      </c>
      <c r="E114" s="11" t="s">
        <v>217</v>
      </c>
      <c r="J114" s="11" t="s">
        <v>102</v>
      </c>
    </row>
    <row r="116" spans="1:12" x14ac:dyDescent="0.6">
      <c r="A116" s="11" t="s">
        <v>134</v>
      </c>
      <c r="B116" s="11" t="s">
        <v>138</v>
      </c>
      <c r="C116" s="11" t="s">
        <v>139</v>
      </c>
      <c r="D116" s="11"/>
      <c r="E116" s="11" t="s">
        <v>138</v>
      </c>
      <c r="F116" s="11" t="s">
        <v>144</v>
      </c>
      <c r="G116" s="12" t="s">
        <v>214</v>
      </c>
      <c r="H116" s="12" t="s">
        <v>215</v>
      </c>
      <c r="I116" s="11"/>
      <c r="J116" s="11" t="s">
        <v>134</v>
      </c>
      <c r="K116" s="11" t="s">
        <v>138</v>
      </c>
      <c r="L116" s="12" t="s">
        <v>215</v>
      </c>
    </row>
    <row r="117" spans="1:12" x14ac:dyDescent="0.6">
      <c r="A117" s="1" t="s">
        <v>141</v>
      </c>
      <c r="B117" t="s">
        <v>163</v>
      </c>
      <c r="C117" t="s">
        <v>164</v>
      </c>
      <c r="E117" t="s">
        <v>189</v>
      </c>
      <c r="F117" s="1" vm="1">
        <v>2.73</v>
      </c>
      <c r="G117" s="1" vm="2">
        <v>21.8</v>
      </c>
      <c r="H117" s="1" vm="3">
        <v>71.239000000000004</v>
      </c>
      <c r="I117" s="1"/>
      <c r="J117" s="1" t="s">
        <v>153</v>
      </c>
      <c r="K117" s="1" t="str">
        <f>VLOOKUP(J117,$A$117:$B$137,2,FALSE)</f>
        <v>GT</v>
      </c>
      <c r="L117" s="1" vm="4">
        <f>VLOOKUP(K117,$E$117:$H$133,4,FALSE)</f>
        <v>74.063000000000002</v>
      </c>
    </row>
    <row r="118" spans="1:12" x14ac:dyDescent="0.6">
      <c r="A118" s="1" t="s">
        <v>152</v>
      </c>
      <c r="B118" t="s">
        <v>189</v>
      </c>
      <c r="C118" t="s">
        <v>190</v>
      </c>
      <c r="E118" t="s">
        <v>193</v>
      </c>
      <c r="F118" s="1" vm="5">
        <v>1.73</v>
      </c>
      <c r="G118" s="1" vm="6">
        <v>12.8</v>
      </c>
      <c r="H118" s="1" vm="7">
        <v>75.671999999999997</v>
      </c>
      <c r="I118" s="1"/>
      <c r="J118" s="1" t="s">
        <v>7</v>
      </c>
      <c r="K118" s="1" t="str">
        <f>VLOOKUP(J118,$A$117:$B$137,2,FALSE)</f>
        <v>PE</v>
      </c>
      <c r="L118" s="1" vm="8">
        <f>VLOOKUP(K118,$E$117:$H$133,4,FALSE)</f>
        <v>76.516000000000005</v>
      </c>
    </row>
    <row r="119" spans="1:12" x14ac:dyDescent="0.6">
      <c r="A119" s="1" t="s">
        <v>154</v>
      </c>
      <c r="B119" t="s">
        <v>193</v>
      </c>
      <c r="C119" t="s">
        <v>194</v>
      </c>
      <c r="E119" t="s">
        <v>163</v>
      </c>
      <c r="F119" s="1" vm="9">
        <v>1.752</v>
      </c>
      <c r="G119" s="1" vm="10">
        <v>8.3000000000000007</v>
      </c>
      <c r="H119" s="1" vm="11">
        <v>73.751999999999995</v>
      </c>
      <c r="I119" s="1"/>
      <c r="J119" s="1" t="s">
        <v>151</v>
      </c>
      <c r="K119" s="1" t="str">
        <f>VLOOKUP(J119,$A$117:$B$137,2,FALSE)</f>
        <v>EC</v>
      </c>
      <c r="L119" s="1" vm="12">
        <f>VLOOKUP(K119,$E$117:$H$133,4,FALSE)</f>
        <v>12.2</v>
      </c>
    </row>
    <row r="120" spans="1:12" x14ac:dyDescent="0.6">
      <c r="A120" s="1" t="s">
        <v>5</v>
      </c>
      <c r="B120" t="s">
        <v>173</v>
      </c>
      <c r="C120" t="s">
        <v>174</v>
      </c>
      <c r="E120" t="s">
        <v>173</v>
      </c>
      <c r="F120" s="1" vm="13">
        <v>1.4987999999999999</v>
      </c>
      <c r="G120" s="1" vm="14">
        <v>4.3</v>
      </c>
      <c r="H120" s="1" vm="15">
        <v>81.948780487804896</v>
      </c>
      <c r="I120" s="1"/>
      <c r="J120" s="1" t="s">
        <v>154</v>
      </c>
      <c r="K120" s="1" t="str">
        <f>VLOOKUP(J120,$A$117:$B$137,2,FALSE)</f>
        <v>BR</v>
      </c>
      <c r="L120" s="1" vm="7">
        <f>VLOOKUP(K120,$E$117:$H$133,4,FALSE)</f>
        <v>75.671999999999997</v>
      </c>
    </row>
    <row r="121" spans="1:12" x14ac:dyDescent="0.6">
      <c r="A121" s="1" t="s">
        <v>151</v>
      </c>
      <c r="B121" t="s">
        <v>188</v>
      </c>
      <c r="C121" t="s">
        <v>180</v>
      </c>
      <c r="E121" t="s">
        <v>188</v>
      </c>
      <c r="F121" s="1" vm="16">
        <v>2.427</v>
      </c>
      <c r="G121" s="1" vm="12">
        <v>12.2</v>
      </c>
      <c r="H121" s="1" vm="12">
        <v>12.2</v>
      </c>
      <c r="I121" s="1"/>
      <c r="J121" s="1"/>
      <c r="K121" s="1"/>
    </row>
    <row r="122" spans="1:12" x14ac:dyDescent="0.6">
      <c r="A122" s="1" t="s">
        <v>148</v>
      </c>
      <c r="B122" t="s">
        <v>181</v>
      </c>
      <c r="C122" t="s">
        <v>182</v>
      </c>
      <c r="E122" t="s">
        <v>181</v>
      </c>
      <c r="F122" s="1" vm="17">
        <v>1.88</v>
      </c>
      <c r="G122" s="1" vm="18">
        <v>3.4</v>
      </c>
      <c r="H122" s="1" vm="19">
        <v>82.526829268292701</v>
      </c>
      <c r="I122" s="1"/>
      <c r="J122" s="1"/>
      <c r="K122" s="1"/>
    </row>
    <row r="123" spans="1:12" x14ac:dyDescent="0.6">
      <c r="A123" s="1" t="s">
        <v>149</v>
      </c>
      <c r="B123" t="s">
        <v>183</v>
      </c>
      <c r="C123" t="s">
        <v>182</v>
      </c>
      <c r="E123" t="s">
        <v>184</v>
      </c>
      <c r="F123" s="1" vm="20">
        <v>1.68</v>
      </c>
      <c r="G123" s="1" vm="21">
        <v>3.6</v>
      </c>
      <c r="H123" s="1" vm="22">
        <v>81.256097560975604</v>
      </c>
      <c r="I123" s="1"/>
      <c r="J123" s="1"/>
      <c r="K123" s="1"/>
    </row>
    <row r="124" spans="1:12" x14ac:dyDescent="0.6">
      <c r="A124" s="1" t="s">
        <v>153</v>
      </c>
      <c r="B124" t="s">
        <v>191</v>
      </c>
      <c r="C124" t="s">
        <v>192</v>
      </c>
      <c r="E124" t="s">
        <v>191</v>
      </c>
      <c r="F124" s="1" vm="23">
        <v>2.87</v>
      </c>
      <c r="G124" s="1" vm="24">
        <v>22.1</v>
      </c>
      <c r="H124" s="1" vm="4">
        <v>74.063000000000002</v>
      </c>
      <c r="I124" s="1"/>
      <c r="J124" s="1"/>
      <c r="K124" s="1"/>
    </row>
    <row r="125" spans="1:12" x14ac:dyDescent="0.6">
      <c r="A125" s="1" t="s">
        <v>140</v>
      </c>
      <c r="B125" t="s">
        <v>165</v>
      </c>
      <c r="C125" t="s">
        <v>166</v>
      </c>
      <c r="E125" t="s">
        <v>165</v>
      </c>
      <c r="F125" s="1" vm="25">
        <v>1.42</v>
      </c>
      <c r="G125" s="1" vm="26">
        <v>1.8</v>
      </c>
      <c r="H125" s="1" vm="27">
        <v>84.210975609756105</v>
      </c>
      <c r="I125" s="1"/>
      <c r="J125" s="1"/>
      <c r="K125" s="1"/>
    </row>
    <row r="126" spans="1:12" x14ac:dyDescent="0.6">
      <c r="A126" s="1" t="s">
        <v>146</v>
      </c>
      <c r="B126" t="s">
        <v>177</v>
      </c>
      <c r="C126" t="s">
        <v>178</v>
      </c>
      <c r="E126" t="s">
        <v>169</v>
      </c>
      <c r="F126" s="1" vm="28">
        <v>0.97699999999999998</v>
      </c>
      <c r="G126" s="1" vm="29">
        <v>2.7</v>
      </c>
      <c r="H126" s="1" vm="30">
        <v>82.626829268292695</v>
      </c>
      <c r="I126" s="1"/>
      <c r="J126" s="1"/>
      <c r="K126" s="1"/>
    </row>
    <row r="127" spans="1:12" x14ac:dyDescent="0.6">
      <c r="A127" s="1" t="s">
        <v>145</v>
      </c>
      <c r="B127" t="s">
        <v>175</v>
      </c>
      <c r="C127" t="s">
        <v>176</v>
      </c>
      <c r="E127" t="s">
        <v>177</v>
      </c>
      <c r="F127" s="1" vm="31">
        <v>2.129</v>
      </c>
      <c r="G127" s="1" vm="32">
        <v>11</v>
      </c>
      <c r="H127" s="1" vm="33">
        <v>74.992000000000004</v>
      </c>
      <c r="I127" s="1"/>
      <c r="J127" s="1"/>
      <c r="K127" s="1"/>
    </row>
    <row r="128" spans="1:12" x14ac:dyDescent="0.6">
      <c r="A128" s="1" t="s">
        <v>7</v>
      </c>
      <c r="B128" t="s">
        <v>186</v>
      </c>
      <c r="C128" t="s">
        <v>187</v>
      </c>
      <c r="E128" t="s">
        <v>175</v>
      </c>
      <c r="F128" s="1" vm="34">
        <v>1.56</v>
      </c>
      <c r="G128" s="1" vm="35">
        <v>2.1</v>
      </c>
      <c r="H128" s="1" vm="36">
        <v>82.758536585365903</v>
      </c>
      <c r="I128" s="1"/>
      <c r="J128" s="1"/>
      <c r="K128" s="1"/>
    </row>
    <row r="129" spans="1:11" x14ac:dyDescent="0.6">
      <c r="A129" s="1" t="s">
        <v>136</v>
      </c>
      <c r="B129" t="s">
        <v>161</v>
      </c>
      <c r="C129" t="s">
        <v>162</v>
      </c>
      <c r="E129" t="s">
        <v>186</v>
      </c>
      <c r="F129" s="1" vm="37">
        <v>2.254</v>
      </c>
      <c r="G129" s="1" vm="38">
        <v>11.1</v>
      </c>
      <c r="H129" s="1" vm="8">
        <v>76.516000000000005</v>
      </c>
      <c r="I129" s="1"/>
      <c r="J129" s="1"/>
      <c r="K129" s="1"/>
    </row>
    <row r="130" spans="1:11" x14ac:dyDescent="0.6">
      <c r="A130" s="1" t="s">
        <v>216</v>
      </c>
      <c r="B130" t="s">
        <v>169</v>
      </c>
      <c r="C130" t="s">
        <v>170</v>
      </c>
      <c r="E130" t="s">
        <v>179</v>
      </c>
      <c r="F130" s="1" vm="39">
        <v>1.7295</v>
      </c>
      <c r="G130" s="1" vm="40">
        <v>5.6</v>
      </c>
      <c r="H130" s="1" vm="41">
        <v>78.539024390243895</v>
      </c>
      <c r="I130" s="1"/>
      <c r="J130" s="1"/>
      <c r="K130" s="1"/>
    </row>
    <row r="131" spans="1:11" x14ac:dyDescent="0.6">
      <c r="A131" s="1" t="s">
        <v>137</v>
      </c>
      <c r="B131" t="s">
        <v>159</v>
      </c>
      <c r="C131" t="s">
        <v>160</v>
      </c>
      <c r="E131" t="s">
        <v>171</v>
      </c>
      <c r="F131" s="1" vm="42">
        <v>2.0489999999999999</v>
      </c>
      <c r="G131" s="1" vm="43">
        <v>16.5</v>
      </c>
      <c r="H131" s="1" vm="44">
        <v>75.316999999999993</v>
      </c>
      <c r="I131" s="1"/>
      <c r="J131" s="1"/>
      <c r="K131" s="1"/>
    </row>
    <row r="132" spans="1:11" x14ac:dyDescent="0.6">
      <c r="A132" s="1" t="s">
        <v>142</v>
      </c>
      <c r="B132" t="s">
        <v>167</v>
      </c>
      <c r="C132" t="s">
        <v>168</v>
      </c>
      <c r="E132" t="s">
        <v>161</v>
      </c>
      <c r="F132" s="1" vm="45">
        <v>2.4049999999999998</v>
      </c>
      <c r="G132" s="1" vm="46">
        <v>28.5</v>
      </c>
      <c r="H132" s="1" vm="47">
        <v>63.856999999999999</v>
      </c>
      <c r="I132" s="1"/>
      <c r="J132" s="1"/>
      <c r="K132" s="1"/>
    </row>
    <row r="133" spans="1:11" x14ac:dyDescent="0.6">
      <c r="A133" s="1" t="s">
        <v>135</v>
      </c>
      <c r="B133" t="s">
        <v>155</v>
      </c>
      <c r="C133" t="s">
        <v>156</v>
      </c>
      <c r="E133" t="s">
        <v>157</v>
      </c>
      <c r="F133" s="1" vm="48">
        <v>4.633</v>
      </c>
      <c r="G133" s="1" vm="49">
        <v>40.4</v>
      </c>
      <c r="H133" s="1" vm="50">
        <v>63.51</v>
      </c>
      <c r="I133" s="1"/>
      <c r="J133" s="1"/>
      <c r="K133" s="1"/>
    </row>
    <row r="134" spans="1:11" x14ac:dyDescent="0.6">
      <c r="A134" s="1" t="s">
        <v>150</v>
      </c>
      <c r="B134" t="s">
        <v>184</v>
      </c>
      <c r="C134" t="s">
        <v>185</v>
      </c>
      <c r="I134" s="1"/>
      <c r="J134" s="1"/>
      <c r="K134" s="1"/>
    </row>
    <row r="135" spans="1:11" x14ac:dyDescent="0.6">
      <c r="A135" s="1" t="s">
        <v>147</v>
      </c>
      <c r="B135" t="s">
        <v>179</v>
      </c>
      <c r="C135" t="s">
        <v>180</v>
      </c>
      <c r="I135" s="1"/>
      <c r="J135" s="1"/>
      <c r="K135" s="1"/>
    </row>
    <row r="136" spans="1:11" x14ac:dyDescent="0.6">
      <c r="A136" s="1" t="s">
        <v>143</v>
      </c>
      <c r="B136" t="s">
        <v>171</v>
      </c>
      <c r="C136" t="s">
        <v>172</v>
      </c>
      <c r="I136" s="1"/>
      <c r="J136" s="1"/>
      <c r="K136" s="1"/>
    </row>
    <row r="137" spans="1:11" x14ac:dyDescent="0.6">
      <c r="A137" s="1" t="s">
        <v>6</v>
      </c>
      <c r="B137" t="s">
        <v>157</v>
      </c>
      <c r="C137" t="s">
        <v>158</v>
      </c>
      <c r="I137" s="1"/>
      <c r="J137" s="1"/>
      <c r="K137" s="1"/>
    </row>
    <row r="138" spans="1:11" s="4" customFormat="1" x14ac:dyDescent="0.6">
      <c r="A138"/>
      <c r="B138" s="1"/>
      <c r="C138" s="1"/>
      <c r="D138" s="1"/>
    </row>
    <row r="139" spans="1:11" s="4" customFormat="1" x14ac:dyDescent="0.6">
      <c r="A139"/>
      <c r="B139" s="1"/>
      <c r="C139" s="1"/>
      <c r="D139" s="1"/>
    </row>
    <row r="140" spans="1:11" s="4" customFormat="1" x14ac:dyDescent="0.6">
      <c r="A140"/>
      <c r="B140" s="1"/>
      <c r="C140" s="1"/>
      <c r="D140" s="1"/>
    </row>
    <row r="141" spans="1:11" s="4" customFormat="1" x14ac:dyDescent="0.6">
      <c r="A141"/>
      <c r="B141" s="1"/>
      <c r="C141" s="1"/>
      <c r="D141" s="1"/>
    </row>
    <row r="142" spans="1:11" s="4" customFormat="1" x14ac:dyDescent="0.6">
      <c r="A142"/>
      <c r="B142" s="1"/>
      <c r="C142" s="1"/>
      <c r="D142" s="1"/>
    </row>
    <row r="143" spans="1:11" s="4" customFormat="1" x14ac:dyDescent="0.6">
      <c r="A143"/>
      <c r="B143" s="1"/>
      <c r="C143" s="1"/>
      <c r="D143" s="1"/>
    </row>
    <row r="144" spans="1:11" s="4" customFormat="1" x14ac:dyDescent="0.6">
      <c r="A144"/>
      <c r="B144" s="1"/>
      <c r="C144" s="1"/>
      <c r="D144" s="1"/>
    </row>
    <row r="145" spans="1:8" s="4" customFormat="1" x14ac:dyDescent="0.6">
      <c r="A145"/>
      <c r="B145" s="1"/>
      <c r="C145" s="1"/>
      <c r="D145" s="1"/>
    </row>
    <row r="146" spans="1:8" s="4" customFormat="1" x14ac:dyDescent="0.6">
      <c r="A146"/>
      <c r="B146" s="1"/>
      <c r="C146" s="1"/>
      <c r="D146" s="1"/>
    </row>
    <row r="147" spans="1:8" s="4" customFormat="1" x14ac:dyDescent="0.6">
      <c r="A147"/>
      <c r="B147" s="1"/>
      <c r="C147" s="1"/>
      <c r="D147" s="1"/>
    </row>
    <row r="148" spans="1:8" s="49" customFormat="1" ht="27" x14ac:dyDescent="0.95">
      <c r="A148" s="47" t="s">
        <v>211</v>
      </c>
      <c r="B148" s="48"/>
      <c r="C148" s="48"/>
      <c r="D148" s="48"/>
    </row>
    <row r="149" spans="1:8" s="4" customFormat="1" x14ac:dyDescent="0.6">
      <c r="A149"/>
      <c r="B149" s="1"/>
      <c r="C149" s="1"/>
      <c r="D149" s="1"/>
    </row>
    <row r="150" spans="1:8" s="4" customFormat="1" x14ac:dyDescent="0.6">
      <c r="A150"/>
      <c r="B150" s="1"/>
      <c r="C150" s="1"/>
      <c r="D150" s="1"/>
    </row>
    <row r="151" spans="1:8" s="4" customFormat="1" x14ac:dyDescent="0.6">
      <c r="A151"/>
      <c r="B151" s="50"/>
      <c r="C151" s="38"/>
      <c r="D151" s="50"/>
      <c r="E151" s="38"/>
      <c r="F151" s="50"/>
      <c r="G151" s="38"/>
      <c r="H151" s="50"/>
    </row>
    <row r="152" spans="1:8" s="4" customFormat="1" x14ac:dyDescent="0.6">
      <c r="A152"/>
      <c r="B152" s="51" t="s">
        <v>16</v>
      </c>
      <c r="C152" s="38"/>
      <c r="D152" s="51" t="s">
        <v>22</v>
      </c>
      <c r="E152" s="40"/>
      <c r="F152" s="51" t="s">
        <v>34</v>
      </c>
      <c r="G152" s="38"/>
      <c r="H152" s="51" t="s">
        <v>35</v>
      </c>
    </row>
    <row r="153" spans="1:8" s="4" customFormat="1" x14ac:dyDescent="0.6">
      <c r="A153"/>
      <c r="B153" s="51"/>
      <c r="C153" s="41" t="s">
        <v>105</v>
      </c>
      <c r="D153" s="51"/>
      <c r="E153" s="41" t="s">
        <v>105</v>
      </c>
      <c r="F153" s="51"/>
      <c r="G153" s="41" t="s">
        <v>105</v>
      </c>
      <c r="H153" s="51"/>
    </row>
    <row r="154" spans="1:8" s="4" customFormat="1" x14ac:dyDescent="0.6">
      <c r="A154"/>
      <c r="B154" s="67" t="s">
        <v>108</v>
      </c>
      <c r="C154" s="69"/>
      <c r="D154" s="67" t="s">
        <v>108</v>
      </c>
      <c r="E154" s="69"/>
      <c r="F154" s="100" t="s">
        <v>109</v>
      </c>
      <c r="G154" s="69"/>
      <c r="H154" s="100" t="s">
        <v>109</v>
      </c>
    </row>
    <row r="155" spans="1:8" s="4" customFormat="1" x14ac:dyDescent="0.6">
      <c r="A155"/>
      <c r="B155" s="67" t="s">
        <v>110</v>
      </c>
      <c r="C155" s="39"/>
      <c r="D155" s="67" t="s">
        <v>111</v>
      </c>
      <c r="E155" s="39"/>
      <c r="F155" s="100"/>
      <c r="G155" s="39"/>
      <c r="H155" s="100"/>
    </row>
    <row r="156" spans="1:8" s="4" customFormat="1" x14ac:dyDescent="0.6">
      <c r="A156"/>
      <c r="B156" s="67"/>
      <c r="C156" s="39"/>
      <c r="D156" s="67"/>
      <c r="E156" s="39"/>
      <c r="F156" s="100"/>
      <c r="G156" s="39"/>
      <c r="H156" s="100"/>
    </row>
    <row r="157" spans="1:8" s="4" customFormat="1" x14ac:dyDescent="0.6">
      <c r="A157"/>
      <c r="B157" s="67"/>
      <c r="C157" s="39"/>
      <c r="D157" s="67"/>
      <c r="E157" s="39"/>
      <c r="F157" s="68"/>
      <c r="G157" s="39"/>
      <c r="H157" s="68"/>
    </row>
    <row r="158" spans="1:8" s="4" customFormat="1" x14ac:dyDescent="0.6">
      <c r="A158"/>
      <c r="B158" s="101" t="s">
        <v>106</v>
      </c>
      <c r="C158" s="69"/>
      <c r="D158" s="101" t="s">
        <v>106</v>
      </c>
      <c r="E158" s="69"/>
      <c r="F158" s="101" t="s">
        <v>107</v>
      </c>
      <c r="G158" s="69"/>
      <c r="H158" s="101" t="s">
        <v>106</v>
      </c>
    </row>
    <row r="159" spans="1:8" s="4" customFormat="1" x14ac:dyDescent="0.6">
      <c r="A159"/>
      <c r="B159" s="101"/>
      <c r="C159" s="69"/>
      <c r="D159" s="101"/>
      <c r="E159" s="69"/>
      <c r="F159" s="101"/>
      <c r="G159" s="69"/>
      <c r="H159" s="101"/>
    </row>
    <row r="160" spans="1:8" s="4" customFormat="1" x14ac:dyDescent="0.6">
      <c r="A160"/>
      <c r="B160" s="70"/>
      <c r="C160" s="69"/>
      <c r="D160" s="70"/>
      <c r="E160" s="69"/>
      <c r="F160" s="70"/>
      <c r="G160" s="69"/>
      <c r="H160" s="70"/>
    </row>
    <row r="161" spans="1:8" s="4" customFormat="1" ht="16.5" customHeight="1" x14ac:dyDescent="0.6">
      <c r="A161"/>
      <c r="B161" s="100" t="s">
        <v>112</v>
      </c>
      <c r="C161" s="71"/>
      <c r="D161" s="100" t="s">
        <v>113</v>
      </c>
      <c r="E161" s="71"/>
      <c r="F161" s="100" t="s">
        <v>114</v>
      </c>
      <c r="G161" s="71"/>
      <c r="H161" s="100" t="s">
        <v>114</v>
      </c>
    </row>
    <row r="162" spans="1:8" s="4" customFormat="1" x14ac:dyDescent="0.6">
      <c r="A162"/>
      <c r="B162" s="100"/>
      <c r="C162" s="71"/>
      <c r="D162" s="100"/>
      <c r="E162" s="71"/>
      <c r="F162" s="100"/>
      <c r="G162" s="71"/>
      <c r="H162" s="100"/>
    </row>
    <row r="163" spans="1:8" s="4" customFormat="1" x14ac:dyDescent="0.6">
      <c r="A163"/>
      <c r="B163" s="100"/>
      <c r="C163" s="71"/>
      <c r="D163" s="100"/>
      <c r="E163" s="71"/>
      <c r="F163" s="100"/>
      <c r="G163" s="71"/>
      <c r="H163" s="100"/>
    </row>
    <row r="164" spans="1:8" s="4" customFormat="1" ht="16.5" customHeight="1" x14ac:dyDescent="0.6">
      <c r="A164"/>
      <c r="B164" s="100" t="s">
        <v>209</v>
      </c>
      <c r="C164" s="1"/>
      <c r="D164" s="100" t="s">
        <v>209</v>
      </c>
      <c r="F164" s="100" t="s">
        <v>209</v>
      </c>
      <c r="H164" s="100" t="s">
        <v>210</v>
      </c>
    </row>
    <row r="165" spans="1:8" s="4" customFormat="1" x14ac:dyDescent="0.6">
      <c r="A165"/>
      <c r="B165" s="100"/>
      <c r="C165" s="1"/>
      <c r="D165" s="100"/>
      <c r="F165" s="100"/>
      <c r="H165" s="100"/>
    </row>
    <row r="166" spans="1:8" s="4" customFormat="1" x14ac:dyDescent="0.6">
      <c r="A166"/>
      <c r="B166" s="100"/>
      <c r="C166" s="1"/>
      <c r="D166" s="100"/>
      <c r="F166" s="100"/>
      <c r="H166" s="100"/>
    </row>
    <row r="167" spans="1:8" s="4" customFormat="1" x14ac:dyDescent="0.6">
      <c r="A167"/>
      <c r="B167" s="1"/>
      <c r="C167" s="1"/>
      <c r="D167" s="1"/>
    </row>
    <row r="168" spans="1:8" s="4" customFormat="1" x14ac:dyDescent="0.6">
      <c r="A168"/>
      <c r="B168" s="1"/>
      <c r="C168" s="1"/>
      <c r="D168" s="1"/>
    </row>
    <row r="169" spans="1:8" s="4" customFormat="1" x14ac:dyDescent="0.6">
      <c r="A169"/>
      <c r="B169" s="1"/>
      <c r="C169" s="1"/>
      <c r="D169" s="1"/>
    </row>
    <row r="177" spans="1:9" s="65" customFormat="1" ht="18" x14ac:dyDescent="0.65">
      <c r="A177" s="25" t="s">
        <v>119</v>
      </c>
      <c r="B177" s="64"/>
      <c r="C177" s="64"/>
      <c r="D177" s="64"/>
    </row>
    <row r="178" spans="1:9" s="4" customFormat="1" x14ac:dyDescent="0.6">
      <c r="A178"/>
      <c r="B178" s="1"/>
      <c r="C178" s="1"/>
      <c r="D178" s="1"/>
    </row>
    <row r="179" spans="1:9" s="4" customFormat="1" x14ac:dyDescent="0.6">
      <c r="A179" s="11" t="s">
        <v>27</v>
      </c>
      <c r="B179" s="1"/>
      <c r="C179" s="1"/>
      <c r="D179" s="12" t="s">
        <v>29</v>
      </c>
      <c r="G179" s="12" t="s">
        <v>30</v>
      </c>
    </row>
    <row r="180" spans="1:9" s="4" customFormat="1" x14ac:dyDescent="0.6">
      <c r="A180"/>
      <c r="B180" s="1"/>
      <c r="C180" s="1"/>
      <c r="D180" s="1"/>
    </row>
    <row r="181" spans="1:9" s="4" customFormat="1" ht="49.5" x14ac:dyDescent="0.6">
      <c r="A181" s="11" t="s">
        <v>2</v>
      </c>
      <c r="B181" s="13" t="s">
        <v>28</v>
      </c>
      <c r="C181" s="1"/>
      <c r="D181" s="11" t="s">
        <v>2</v>
      </c>
      <c r="E181" s="10" t="s">
        <v>32</v>
      </c>
      <c r="G181" s="11" t="s">
        <v>2</v>
      </c>
      <c r="H181" s="13" t="s">
        <v>28</v>
      </c>
      <c r="I181" s="10" t="s">
        <v>32</v>
      </c>
    </row>
    <row r="182" spans="1:9" s="4" customFormat="1" x14ac:dyDescent="0.6">
      <c r="A182" s="52">
        <v>1</v>
      </c>
      <c r="B182" s="1" t="s">
        <v>31</v>
      </c>
      <c r="C182" s="1"/>
      <c r="D182" s="52">
        <v>1</v>
      </c>
      <c r="E182" s="24">
        <v>0.9</v>
      </c>
      <c r="G182" s="52">
        <v>1</v>
      </c>
      <c r="H182" s="1" t="str">
        <f t="shared" ref="H182:H191" si="6">_xlfn.IFNA(VLOOKUP(G182,$A$182:$B$191,2,FALSE),"Unknown")</f>
        <v>English</v>
      </c>
      <c r="I182" s="17">
        <f>_xlfn.IFNA(VLOOKUP(G182,$D$182:$E$190,2,FALSE),"Unknown")</f>
        <v>0.9</v>
      </c>
    </row>
    <row r="183" spans="1:9" s="4" customFormat="1" x14ac:dyDescent="0.6">
      <c r="A183" s="52">
        <v>2</v>
      </c>
      <c r="B183" s="1" t="s">
        <v>31</v>
      </c>
      <c r="C183" s="1"/>
      <c r="D183" s="52">
        <v>2</v>
      </c>
      <c r="E183" s="24">
        <v>0.95</v>
      </c>
      <c r="G183" s="52">
        <v>2</v>
      </c>
      <c r="H183" s="1" t="str">
        <f t="shared" si="6"/>
        <v>English</v>
      </c>
      <c r="I183" s="17">
        <f t="shared" ref="I183:I191" si="7">_xlfn.IFNA(VLOOKUP(G183,$D$182:$E$190,2,FALSE),"Unknown")</f>
        <v>0.95</v>
      </c>
    </row>
    <row r="184" spans="1:9" s="4" customFormat="1" x14ac:dyDescent="0.6">
      <c r="A184" s="52">
        <v>4</v>
      </c>
      <c r="B184" s="1" t="s">
        <v>31</v>
      </c>
      <c r="C184" s="1"/>
      <c r="D184" s="52">
        <v>3</v>
      </c>
      <c r="E184" s="24">
        <v>0.94</v>
      </c>
      <c r="G184" s="52">
        <v>3</v>
      </c>
      <c r="H184" s="1" t="str">
        <f t="shared" si="6"/>
        <v>Unknown</v>
      </c>
      <c r="I184" s="17">
        <f t="shared" si="7"/>
        <v>0.94</v>
      </c>
    </row>
    <row r="185" spans="1:9" s="4" customFormat="1" x14ac:dyDescent="0.6">
      <c r="A185" s="52">
        <v>5</v>
      </c>
      <c r="B185" s="1" t="s">
        <v>31</v>
      </c>
      <c r="C185" s="1"/>
      <c r="D185" s="52">
        <v>4</v>
      </c>
      <c r="E185" s="24">
        <v>0.99</v>
      </c>
      <c r="G185" s="52">
        <v>4</v>
      </c>
      <c r="H185" s="1" t="str">
        <f t="shared" si="6"/>
        <v>English</v>
      </c>
      <c r="I185" s="17">
        <f t="shared" si="7"/>
        <v>0.99</v>
      </c>
    </row>
    <row r="186" spans="1:9" s="4" customFormat="1" x14ac:dyDescent="0.6">
      <c r="A186" s="52">
        <v>6</v>
      </c>
      <c r="B186" s="1" t="s">
        <v>33</v>
      </c>
      <c r="C186" s="1"/>
      <c r="D186" s="52">
        <v>5</v>
      </c>
      <c r="E186" s="24">
        <v>0.93</v>
      </c>
      <c r="G186" s="52">
        <v>5</v>
      </c>
      <c r="H186" s="1" t="str">
        <f t="shared" si="6"/>
        <v>English</v>
      </c>
      <c r="I186" s="17">
        <f t="shared" si="7"/>
        <v>0.93</v>
      </c>
    </row>
    <row r="187" spans="1:9" s="4" customFormat="1" x14ac:dyDescent="0.6">
      <c r="A187" s="52">
        <v>7</v>
      </c>
      <c r="B187" s="1" t="s">
        <v>33</v>
      </c>
      <c r="C187" s="1"/>
      <c r="D187" s="52">
        <v>6</v>
      </c>
      <c r="E187" s="24">
        <v>0.45</v>
      </c>
      <c r="G187" s="52">
        <v>6</v>
      </c>
      <c r="H187" s="1" t="str">
        <f t="shared" si="6"/>
        <v>Portuguese</v>
      </c>
      <c r="I187" s="17">
        <f t="shared" si="7"/>
        <v>0.45</v>
      </c>
    </row>
    <row r="188" spans="1:9" s="4" customFormat="1" x14ac:dyDescent="0.6">
      <c r="A188" s="52">
        <v>8</v>
      </c>
      <c r="B188" s="1" t="s">
        <v>33</v>
      </c>
      <c r="C188" s="1"/>
      <c r="D188" s="52">
        <v>8</v>
      </c>
      <c r="E188" s="24">
        <v>0.6</v>
      </c>
      <c r="G188" s="52">
        <v>7</v>
      </c>
      <c r="H188" s="1" t="str">
        <f t="shared" si="6"/>
        <v>Portuguese</v>
      </c>
      <c r="I188" s="17" t="str">
        <f t="shared" si="7"/>
        <v>Unknown</v>
      </c>
    </row>
    <row r="189" spans="1:9" s="4" customFormat="1" x14ac:dyDescent="0.6">
      <c r="A189" s="52">
        <v>9</v>
      </c>
      <c r="B189" s="1" t="s">
        <v>33</v>
      </c>
      <c r="C189" s="1"/>
      <c r="D189" s="52">
        <v>9</v>
      </c>
      <c r="E189" s="24">
        <v>0.45</v>
      </c>
      <c r="G189" s="52">
        <v>8</v>
      </c>
      <c r="H189" s="1" t="str">
        <f t="shared" si="6"/>
        <v>Portuguese</v>
      </c>
      <c r="I189" s="17">
        <f t="shared" si="7"/>
        <v>0.6</v>
      </c>
    </row>
    <row r="190" spans="1:9" s="4" customFormat="1" x14ac:dyDescent="0.6">
      <c r="A190" s="52">
        <v>10</v>
      </c>
      <c r="B190" s="1" t="s">
        <v>33</v>
      </c>
      <c r="C190" s="1"/>
      <c r="D190" s="52">
        <v>10</v>
      </c>
      <c r="E190" s="24">
        <v>0.38</v>
      </c>
      <c r="G190" s="52">
        <v>9</v>
      </c>
      <c r="H190" s="1" t="str">
        <f t="shared" si="6"/>
        <v>Portuguese</v>
      </c>
      <c r="I190" s="17">
        <f t="shared" si="7"/>
        <v>0.45</v>
      </c>
    </row>
    <row r="191" spans="1:9" s="4" customFormat="1" x14ac:dyDescent="0.6">
      <c r="A191" s="1"/>
      <c r="B191" s="1"/>
      <c r="C191" s="1"/>
      <c r="D191" s="1"/>
      <c r="E191" s="24"/>
      <c r="G191" s="52">
        <v>10</v>
      </c>
      <c r="H191" s="1" t="str">
        <f t="shared" si="6"/>
        <v>Portuguese</v>
      </c>
      <c r="I191" s="17">
        <f t="shared" si="7"/>
        <v>0.38</v>
      </c>
    </row>
    <row r="192" spans="1:9" s="4" customFormat="1" x14ac:dyDescent="0.6">
      <c r="A192" s="1"/>
      <c r="B192" s="1"/>
      <c r="C192" s="1"/>
      <c r="D192" s="1"/>
      <c r="E192" s="24"/>
      <c r="G192" s="1"/>
      <c r="H192" s="1"/>
      <c r="I192" s="31"/>
    </row>
    <row r="193" spans="1:10" s="4" customFormat="1" x14ac:dyDescent="0.6">
      <c r="A193" s="1"/>
      <c r="B193" s="1"/>
      <c r="C193" s="1"/>
      <c r="D193" s="1"/>
      <c r="E193" s="24"/>
      <c r="G193" s="1"/>
      <c r="H193" s="1"/>
      <c r="I193" s="31"/>
    </row>
    <row r="194" spans="1:10" s="4" customFormat="1" x14ac:dyDescent="0.6">
      <c r="A194" s="1"/>
      <c r="B194" s="1"/>
      <c r="C194" s="1"/>
      <c r="D194" s="1"/>
      <c r="E194" s="24"/>
      <c r="G194" s="1"/>
      <c r="H194" s="1"/>
      <c r="I194" s="31"/>
    </row>
    <row r="195" spans="1:10" s="4" customFormat="1" x14ac:dyDescent="0.6">
      <c r="A195" s="1"/>
      <c r="B195" s="1"/>
      <c r="C195" s="1"/>
      <c r="D195" s="1"/>
      <c r="E195" s="24"/>
      <c r="G195" s="1"/>
      <c r="H195" s="1"/>
      <c r="I195" s="31"/>
    </row>
    <row r="196" spans="1:10" s="4" customFormat="1" x14ac:dyDescent="0.6">
      <c r="A196" s="1"/>
      <c r="B196" s="1"/>
      <c r="C196" s="1"/>
      <c r="D196" s="1"/>
      <c r="E196" s="24"/>
      <c r="G196" s="1"/>
      <c r="H196" s="1"/>
      <c r="I196" s="31"/>
    </row>
    <row r="197" spans="1:10" s="4" customFormat="1" x14ac:dyDescent="0.6">
      <c r="A197"/>
      <c r="B197" s="1"/>
      <c r="C197" s="1"/>
      <c r="D197" s="1"/>
    </row>
    <row r="198" spans="1:10" s="4" customFormat="1" x14ac:dyDescent="0.6">
      <c r="A198"/>
      <c r="B198" s="1"/>
      <c r="C198" s="1"/>
      <c r="D198" s="1"/>
    </row>
    <row r="199" spans="1:10" s="4" customFormat="1" x14ac:dyDescent="0.6">
      <c r="A199"/>
      <c r="B199" s="1"/>
      <c r="C199" s="1"/>
      <c r="D199" s="1"/>
    </row>
    <row r="200" spans="1:10" s="4" customFormat="1" x14ac:dyDescent="0.6">
      <c r="A200"/>
      <c r="B200" s="1"/>
      <c r="C200" s="1"/>
      <c r="D200" s="1"/>
    </row>
    <row r="201" spans="1:10" s="4" customFormat="1" x14ac:dyDescent="0.6">
      <c r="A201"/>
      <c r="B201" s="1"/>
      <c r="C201" s="1"/>
      <c r="D201" s="1"/>
    </row>
    <row r="202" spans="1:10" s="65" customFormat="1" ht="18" x14ac:dyDescent="0.65">
      <c r="A202" s="25" t="s">
        <v>120</v>
      </c>
      <c r="B202" s="64"/>
      <c r="C202" s="64"/>
      <c r="D202" s="64"/>
    </row>
    <row r="203" spans="1:10" s="4" customFormat="1" x14ac:dyDescent="0.6">
      <c r="A203"/>
      <c r="B203" s="1"/>
      <c r="C203" s="1"/>
      <c r="D203" s="1"/>
    </row>
    <row r="204" spans="1:10" s="4" customFormat="1" x14ac:dyDescent="0.6">
      <c r="A204" s="11" t="s">
        <v>27</v>
      </c>
      <c r="B204" s="1"/>
      <c r="C204" s="1"/>
      <c r="D204" s="1"/>
    </row>
    <row r="205" spans="1:10" s="4" customFormat="1" x14ac:dyDescent="0.6">
      <c r="A205"/>
      <c r="B205" s="1"/>
      <c r="C205" s="1"/>
      <c r="D205" s="1"/>
    </row>
    <row r="206" spans="1:10" s="4" customFormat="1" x14ac:dyDescent="0.6">
      <c r="A206" s="11" t="s">
        <v>2</v>
      </c>
      <c r="B206" s="52">
        <v>1</v>
      </c>
      <c r="C206" s="52">
        <v>2</v>
      </c>
      <c r="D206" s="52">
        <v>4</v>
      </c>
      <c r="E206" s="52">
        <v>5</v>
      </c>
      <c r="F206" s="52">
        <v>6</v>
      </c>
      <c r="G206" s="52">
        <v>7</v>
      </c>
      <c r="H206" s="52">
        <v>8</v>
      </c>
      <c r="I206" s="52">
        <v>9</v>
      </c>
      <c r="J206" s="52">
        <v>10</v>
      </c>
    </row>
    <row r="207" spans="1:10" s="4" customFormat="1" x14ac:dyDescent="0.6">
      <c r="A207" s="13" t="s">
        <v>28</v>
      </c>
      <c r="B207" s="1" t="s">
        <v>31</v>
      </c>
      <c r="C207" s="1" t="s">
        <v>31</v>
      </c>
      <c r="D207" s="1" t="s">
        <v>31</v>
      </c>
      <c r="E207" s="1" t="s">
        <v>31</v>
      </c>
      <c r="F207" s="1" t="s">
        <v>33</v>
      </c>
      <c r="G207" s="1" t="s">
        <v>33</v>
      </c>
      <c r="H207" s="1" t="s">
        <v>33</v>
      </c>
      <c r="I207" s="1" t="s">
        <v>33</v>
      </c>
      <c r="J207" s="1" t="s">
        <v>33</v>
      </c>
    </row>
    <row r="208" spans="1:10" s="4" customFormat="1" x14ac:dyDescent="0.6">
      <c r="A208"/>
      <c r="B208" s="1"/>
      <c r="C208" s="1"/>
      <c r="D208" s="1"/>
    </row>
    <row r="209" spans="1:11" s="4" customFormat="1" x14ac:dyDescent="0.6">
      <c r="A209"/>
      <c r="B209" s="1"/>
      <c r="C209" s="1"/>
      <c r="D209" s="1"/>
    </row>
    <row r="210" spans="1:11" s="4" customFormat="1" x14ac:dyDescent="0.6">
      <c r="A210" s="12" t="s">
        <v>29</v>
      </c>
      <c r="B210" s="1"/>
      <c r="C210" s="1"/>
      <c r="D210" s="1"/>
    </row>
    <row r="211" spans="1:11" s="4" customFormat="1" x14ac:dyDescent="0.6">
      <c r="A211"/>
      <c r="B211" s="1"/>
      <c r="C211" s="1"/>
      <c r="D211" s="1"/>
    </row>
    <row r="212" spans="1:11" s="4" customFormat="1" x14ac:dyDescent="0.6">
      <c r="A212" s="11" t="s">
        <v>2</v>
      </c>
      <c r="B212" s="52">
        <v>1</v>
      </c>
      <c r="C212" s="52">
        <v>2</v>
      </c>
      <c r="D212" s="52">
        <v>3</v>
      </c>
      <c r="E212" s="52">
        <v>4</v>
      </c>
      <c r="F212" s="52">
        <v>5</v>
      </c>
      <c r="G212" s="52">
        <v>6</v>
      </c>
      <c r="H212" s="52">
        <v>8</v>
      </c>
      <c r="I212" s="52">
        <v>9</v>
      </c>
      <c r="J212" s="52">
        <v>10</v>
      </c>
    </row>
    <row r="213" spans="1:11" s="4" customFormat="1" ht="49.5" x14ac:dyDescent="0.6">
      <c r="A213" s="10" t="s">
        <v>32</v>
      </c>
      <c r="B213" s="24">
        <v>0.9</v>
      </c>
      <c r="C213" s="24">
        <v>0.95</v>
      </c>
      <c r="D213" s="24">
        <v>0.94</v>
      </c>
      <c r="E213" s="24">
        <v>0.99</v>
      </c>
      <c r="F213" s="24">
        <v>0.93</v>
      </c>
      <c r="G213" s="24">
        <v>0.45</v>
      </c>
      <c r="H213" s="24">
        <v>0.6</v>
      </c>
      <c r="I213" s="24">
        <v>0.45</v>
      </c>
      <c r="J213" s="24">
        <v>0.38</v>
      </c>
    </row>
    <row r="214" spans="1:11" s="4" customFormat="1" x14ac:dyDescent="0.6">
      <c r="A214"/>
      <c r="B214" s="1"/>
      <c r="C214" s="1"/>
      <c r="D214" s="1"/>
    </row>
    <row r="215" spans="1:11" s="4" customFormat="1" x14ac:dyDescent="0.6">
      <c r="A215"/>
      <c r="B215" s="1"/>
      <c r="C215" s="1"/>
      <c r="D215" s="1"/>
    </row>
    <row r="216" spans="1:11" s="4" customFormat="1" x14ac:dyDescent="0.6">
      <c r="A216" s="12" t="s">
        <v>30</v>
      </c>
      <c r="B216" s="1"/>
      <c r="C216" s="1"/>
      <c r="D216" s="1"/>
    </row>
    <row r="217" spans="1:11" s="4" customFormat="1" x14ac:dyDescent="0.6">
      <c r="A217"/>
      <c r="B217" s="1"/>
      <c r="C217" s="1"/>
      <c r="D217" s="1"/>
    </row>
    <row r="218" spans="1:11" s="4" customFormat="1" x14ac:dyDescent="0.6">
      <c r="A218" s="11" t="s">
        <v>2</v>
      </c>
      <c r="B218" s="52">
        <v>1</v>
      </c>
      <c r="C218" s="52">
        <v>2</v>
      </c>
      <c r="D218" s="52">
        <v>3</v>
      </c>
      <c r="E218" s="52">
        <v>4</v>
      </c>
      <c r="F218" s="52">
        <v>5</v>
      </c>
      <c r="G218" s="52">
        <v>6</v>
      </c>
      <c r="H218" s="52">
        <v>7</v>
      </c>
      <c r="I218" s="52">
        <v>8</v>
      </c>
      <c r="J218" s="52">
        <v>9</v>
      </c>
      <c r="K218" s="52">
        <v>10</v>
      </c>
    </row>
    <row r="219" spans="1:11" s="4" customFormat="1" x14ac:dyDescent="0.6">
      <c r="A219" s="13" t="s">
        <v>28</v>
      </c>
      <c r="B219" s="1" t="str">
        <f t="shared" ref="B219:K219" si="8">_xlfn.IFNA(HLOOKUP(B$218,$B$206:$J$207,2,FALSE),"Unknown")</f>
        <v>English</v>
      </c>
      <c r="C219" s="1" t="str">
        <f t="shared" si="8"/>
        <v>English</v>
      </c>
      <c r="D219" s="1" t="str">
        <f t="shared" si="8"/>
        <v>Unknown</v>
      </c>
      <c r="E219" s="1" t="str">
        <f t="shared" si="8"/>
        <v>English</v>
      </c>
      <c r="F219" s="1" t="str">
        <f t="shared" si="8"/>
        <v>English</v>
      </c>
      <c r="G219" s="1" t="str">
        <f t="shared" si="8"/>
        <v>Portuguese</v>
      </c>
      <c r="H219" s="1" t="str">
        <f t="shared" si="8"/>
        <v>Portuguese</v>
      </c>
      <c r="I219" s="1" t="str">
        <f t="shared" si="8"/>
        <v>Portuguese</v>
      </c>
      <c r="J219" s="1" t="str">
        <f t="shared" si="8"/>
        <v>Portuguese</v>
      </c>
      <c r="K219" s="1" t="str">
        <f t="shared" si="8"/>
        <v>Portuguese</v>
      </c>
    </row>
    <row r="220" spans="1:11" s="4" customFormat="1" ht="49.5" x14ac:dyDescent="0.6">
      <c r="A220" s="10" t="s">
        <v>32</v>
      </c>
      <c r="B220" s="17">
        <f t="shared" ref="B220:K220" si="9">_xlfn.IFNA(HLOOKUP(B$218,$B$212:$J$213,2,FALSE),"Unknown")</f>
        <v>0.9</v>
      </c>
      <c r="C220" s="17">
        <f t="shared" si="9"/>
        <v>0.95</v>
      </c>
      <c r="D220" s="17">
        <f t="shared" si="9"/>
        <v>0.94</v>
      </c>
      <c r="E220" s="17">
        <f t="shared" si="9"/>
        <v>0.99</v>
      </c>
      <c r="F220" s="17">
        <f t="shared" si="9"/>
        <v>0.93</v>
      </c>
      <c r="G220" s="17">
        <f t="shared" si="9"/>
        <v>0.45</v>
      </c>
      <c r="H220" s="17" t="str">
        <f t="shared" si="9"/>
        <v>Unknown</v>
      </c>
      <c r="I220" s="17">
        <f t="shared" si="9"/>
        <v>0.6</v>
      </c>
      <c r="J220" s="17">
        <f t="shared" si="9"/>
        <v>0.45</v>
      </c>
      <c r="K220" s="17">
        <f t="shared" si="9"/>
        <v>0.38</v>
      </c>
    </row>
    <row r="221" spans="1:11" s="4" customFormat="1" x14ac:dyDescent="0.6">
      <c r="A221"/>
      <c r="B221" s="1"/>
      <c r="C221" s="1"/>
      <c r="D221" s="1"/>
    </row>
    <row r="222" spans="1:11" s="4" customFormat="1" x14ac:dyDescent="0.6">
      <c r="A222"/>
      <c r="B222" s="1"/>
      <c r="C222" s="1"/>
      <c r="D222" s="1"/>
    </row>
    <row r="223" spans="1:11" s="4" customFormat="1" x14ac:dyDescent="0.6">
      <c r="A223"/>
      <c r="B223" s="1"/>
      <c r="C223" s="1"/>
      <c r="D223" s="1"/>
    </row>
    <row r="224" spans="1:11" s="4" customFormat="1" x14ac:dyDescent="0.6">
      <c r="A224"/>
      <c r="B224" s="1"/>
      <c r="C224" s="1"/>
      <c r="D224" s="1"/>
    </row>
    <row r="225" spans="1:14" s="4" customFormat="1" x14ac:dyDescent="0.6">
      <c r="A225"/>
      <c r="B225" s="1"/>
      <c r="C225" s="1"/>
      <c r="D225" s="1"/>
    </row>
    <row r="226" spans="1:14" s="4" customFormat="1" x14ac:dyDescent="0.6">
      <c r="A226"/>
      <c r="B226" s="1"/>
      <c r="C226" s="1"/>
      <c r="D226" s="1"/>
    </row>
    <row r="227" spans="1:14" s="4" customFormat="1" x14ac:dyDescent="0.6">
      <c r="A227"/>
      <c r="B227" s="1"/>
      <c r="C227" s="1"/>
      <c r="D227" s="1"/>
    </row>
    <row r="228" spans="1:14" s="4" customFormat="1" x14ac:dyDescent="0.6">
      <c r="A228"/>
      <c r="B228" s="1"/>
      <c r="C228" s="1"/>
      <c r="D228" s="1"/>
    </row>
    <row r="229" spans="1:14" s="4" customFormat="1" x14ac:dyDescent="0.6">
      <c r="A229"/>
      <c r="B229" s="1"/>
      <c r="C229" s="1"/>
      <c r="D229" s="1"/>
    </row>
    <row r="230" spans="1:14" s="4" customFormat="1" x14ac:dyDescent="0.6">
      <c r="A230"/>
      <c r="B230" s="1"/>
      <c r="C230" s="1"/>
      <c r="D230" s="1"/>
    </row>
    <row r="231" spans="1:14" s="65" customFormat="1" ht="18" x14ac:dyDescent="0.65">
      <c r="A231" s="25" t="s">
        <v>129</v>
      </c>
      <c r="B231" s="64"/>
      <c r="C231" s="64"/>
      <c r="D231" s="64"/>
    </row>
    <row r="232" spans="1:14" s="4" customFormat="1" x14ac:dyDescent="0.6">
      <c r="A232"/>
      <c r="B232" s="1"/>
      <c r="C232" s="1"/>
      <c r="D232" s="1"/>
    </row>
    <row r="233" spans="1:14" s="4" customFormat="1" x14ac:dyDescent="0.6">
      <c r="A233" s="11" t="s">
        <v>27</v>
      </c>
      <c r="B233" s="1"/>
      <c r="C233" s="1"/>
      <c r="D233" s="1"/>
      <c r="E233" s="12" t="s">
        <v>29</v>
      </c>
      <c r="F233" s="1"/>
      <c r="G233" s="1"/>
      <c r="H233" s="1"/>
    </row>
    <row r="234" spans="1:14" s="4" customFormat="1" x14ac:dyDescent="0.6">
      <c r="A234"/>
      <c r="B234" s="1"/>
      <c r="C234" s="1"/>
      <c r="D234" s="1"/>
      <c r="E234"/>
      <c r="F234" s="1"/>
      <c r="G234" s="1"/>
      <c r="H234" s="1"/>
    </row>
    <row r="235" spans="1:14" s="4" customFormat="1" x14ac:dyDescent="0.6">
      <c r="A235" s="11" t="s">
        <v>2</v>
      </c>
      <c r="B235" s="13" t="s">
        <v>28</v>
      </c>
      <c r="C235" s="1"/>
      <c r="D235" s="1"/>
      <c r="E235" s="11" t="s">
        <v>2</v>
      </c>
      <c r="F235" s="52">
        <v>1</v>
      </c>
      <c r="G235" s="52">
        <v>2</v>
      </c>
      <c r="H235" s="52">
        <v>3</v>
      </c>
      <c r="I235" s="52">
        <v>4</v>
      </c>
      <c r="J235" s="52">
        <v>5</v>
      </c>
      <c r="K235" s="52">
        <v>6</v>
      </c>
      <c r="L235" s="52">
        <v>8</v>
      </c>
      <c r="M235" s="52">
        <v>9</v>
      </c>
      <c r="N235" s="52">
        <v>10</v>
      </c>
    </row>
    <row r="236" spans="1:14" s="4" customFormat="1" ht="49.5" x14ac:dyDescent="0.6">
      <c r="A236" s="52">
        <v>1</v>
      </c>
      <c r="B236" s="1" t="s">
        <v>31</v>
      </c>
      <c r="C236" s="1"/>
      <c r="D236" s="1"/>
      <c r="E236" s="10" t="s">
        <v>32</v>
      </c>
      <c r="F236" s="24">
        <v>0.9</v>
      </c>
      <c r="G236" s="24">
        <v>0.95</v>
      </c>
      <c r="H236" s="24">
        <v>0.94</v>
      </c>
      <c r="I236" s="24">
        <v>0.99</v>
      </c>
      <c r="J236" s="24">
        <v>0.93</v>
      </c>
      <c r="K236" s="24">
        <v>0.45</v>
      </c>
      <c r="L236" s="24">
        <v>0.6</v>
      </c>
      <c r="M236" s="24">
        <v>0.45</v>
      </c>
      <c r="N236" s="24">
        <v>0.38</v>
      </c>
    </row>
    <row r="237" spans="1:14" s="4" customFormat="1" x14ac:dyDescent="0.6">
      <c r="A237" s="52">
        <v>2</v>
      </c>
      <c r="B237" s="1" t="s">
        <v>31</v>
      </c>
      <c r="C237" s="1"/>
      <c r="D237" s="11"/>
      <c r="E237" s="1"/>
      <c r="F237" s="1"/>
      <c r="G237" s="1"/>
      <c r="H237" s="1"/>
      <c r="I237" s="1"/>
      <c r="J237" s="1"/>
      <c r="K237" s="1"/>
      <c r="L237" s="1"/>
      <c r="M237" s="1"/>
    </row>
    <row r="238" spans="1:14" s="4" customFormat="1" x14ac:dyDescent="0.6">
      <c r="A238" s="52">
        <v>4</v>
      </c>
      <c r="B238" s="1" t="s">
        <v>31</v>
      </c>
      <c r="C238" s="1"/>
      <c r="D238" s="10"/>
      <c r="E238" s="24"/>
      <c r="F238" s="24"/>
      <c r="G238" s="24"/>
      <c r="H238" s="24"/>
      <c r="I238" s="24"/>
      <c r="J238" s="24"/>
      <c r="K238" s="24"/>
      <c r="L238" s="24"/>
      <c r="M238" s="24"/>
      <c r="N238" s="1"/>
    </row>
    <row r="239" spans="1:14" s="4" customFormat="1" x14ac:dyDescent="0.6">
      <c r="A239" s="52">
        <v>5</v>
      </c>
      <c r="B239" s="1" t="s">
        <v>31</v>
      </c>
      <c r="C239" s="1"/>
      <c r="D239" s="1"/>
      <c r="N239" s="24"/>
    </row>
    <row r="240" spans="1:14" s="4" customFormat="1" x14ac:dyDescent="0.6">
      <c r="A240" s="52">
        <v>6</v>
      </c>
      <c r="B240" s="1" t="s">
        <v>33</v>
      </c>
      <c r="C240" s="1"/>
      <c r="D240" s="1"/>
    </row>
    <row r="241" spans="1:15" s="4" customFormat="1" x14ac:dyDescent="0.6">
      <c r="A241" s="52">
        <v>7</v>
      </c>
      <c r="B241" s="1" t="s">
        <v>33</v>
      </c>
      <c r="C241" s="1"/>
      <c r="D241" s="1"/>
    </row>
    <row r="242" spans="1:15" s="4" customFormat="1" x14ac:dyDescent="0.6">
      <c r="A242" s="52">
        <v>8</v>
      </c>
      <c r="B242" s="1" t="s">
        <v>33</v>
      </c>
      <c r="C242" s="1"/>
      <c r="D242" s="1"/>
    </row>
    <row r="243" spans="1:15" s="4" customFormat="1" x14ac:dyDescent="0.6">
      <c r="A243" s="52">
        <v>9</v>
      </c>
      <c r="B243" s="1" t="s">
        <v>33</v>
      </c>
      <c r="C243" s="1"/>
      <c r="D243" s="1"/>
    </row>
    <row r="244" spans="1:15" s="4" customFormat="1" x14ac:dyDescent="0.6">
      <c r="A244" s="52">
        <v>10</v>
      </c>
      <c r="B244" s="1" t="s">
        <v>33</v>
      </c>
      <c r="C244" s="1"/>
      <c r="D244" s="1"/>
    </row>
    <row r="245" spans="1:15" s="4" customFormat="1" x14ac:dyDescent="0.6">
      <c r="A245" s="1"/>
      <c r="B245" s="1"/>
      <c r="C245" s="1"/>
      <c r="D245" s="1"/>
    </row>
    <row r="246" spans="1:15" s="4" customFormat="1" x14ac:dyDescent="0.6">
      <c r="A246"/>
      <c r="B246" s="1"/>
      <c r="C246" s="1"/>
      <c r="D246" s="1"/>
    </row>
    <row r="247" spans="1:15" s="4" customFormat="1" x14ac:dyDescent="0.6">
      <c r="A247"/>
      <c r="B247" s="1"/>
      <c r="C247" s="1"/>
      <c r="D247" s="1"/>
    </row>
    <row r="248" spans="1:15" s="4" customFormat="1" x14ac:dyDescent="0.6">
      <c r="A248" s="12" t="s">
        <v>30</v>
      </c>
      <c r="B248" s="1"/>
      <c r="C248" s="1"/>
      <c r="D248" s="1"/>
      <c r="E248" s="12" t="s">
        <v>203</v>
      </c>
    </row>
    <row r="249" spans="1:15" s="4" customFormat="1" x14ac:dyDescent="0.6">
      <c r="A249"/>
      <c r="B249" s="1"/>
      <c r="C249" s="1"/>
      <c r="D249" s="1"/>
    </row>
    <row r="250" spans="1:15" s="4" customFormat="1" ht="49.5" x14ac:dyDescent="0.6">
      <c r="A250" s="11" t="s">
        <v>2</v>
      </c>
      <c r="B250" s="13" t="s">
        <v>28</v>
      </c>
      <c r="C250" s="10" t="s">
        <v>32</v>
      </c>
      <c r="D250" s="1"/>
      <c r="E250" s="11" t="s">
        <v>2</v>
      </c>
      <c r="F250" s="52">
        <v>1</v>
      </c>
      <c r="G250" s="52">
        <v>2</v>
      </c>
      <c r="H250" s="52">
        <v>3</v>
      </c>
      <c r="I250" s="52">
        <v>4</v>
      </c>
      <c r="J250" s="52">
        <v>5</v>
      </c>
      <c r="K250" s="52">
        <v>6</v>
      </c>
      <c r="L250" s="52">
        <v>7</v>
      </c>
      <c r="M250" s="52">
        <v>8</v>
      </c>
      <c r="N250" s="52">
        <v>9</v>
      </c>
      <c r="O250" s="52">
        <v>10</v>
      </c>
    </row>
    <row r="251" spans="1:15" s="4" customFormat="1" x14ac:dyDescent="0.6">
      <c r="A251" s="52">
        <v>1</v>
      </c>
      <c r="B251" s="1" t="str">
        <f t="shared" ref="B251:B260" si="10">_xlfn.IFNA(VLOOKUP(A251,$A$236:$B$244,2,FALSE),"Unknown")</f>
        <v>English</v>
      </c>
      <c r="C251" s="17">
        <f t="shared" ref="C251:C260" si="11">_xlfn.XLOOKUP($A251,$F$235:$N$235,$F$236:$N$236,"Unknown")</f>
        <v>0.9</v>
      </c>
      <c r="D251" s="1"/>
      <c r="E251" s="13" t="s">
        <v>28</v>
      </c>
      <c r="F251" s="24" t="str">
        <f t="shared" ref="F251:O251" si="12">_xlfn.XLOOKUP(F$250,$A$236:$A$244,$B$236:$B$244,"Unknown")</f>
        <v>English</v>
      </c>
      <c r="G251" s="24" t="str">
        <f t="shared" si="12"/>
        <v>English</v>
      </c>
      <c r="H251" s="24" t="str">
        <f t="shared" si="12"/>
        <v>Unknown</v>
      </c>
      <c r="I251" s="24" t="str">
        <f t="shared" si="12"/>
        <v>English</v>
      </c>
      <c r="J251" s="24" t="str">
        <f t="shared" si="12"/>
        <v>English</v>
      </c>
      <c r="K251" s="24" t="str">
        <f t="shared" si="12"/>
        <v>Portuguese</v>
      </c>
      <c r="L251" s="24" t="str">
        <f t="shared" si="12"/>
        <v>Portuguese</v>
      </c>
      <c r="M251" s="24" t="str">
        <f t="shared" si="12"/>
        <v>Portuguese</v>
      </c>
      <c r="N251" s="24" t="str">
        <f t="shared" si="12"/>
        <v>Portuguese</v>
      </c>
      <c r="O251" s="24" t="str">
        <f t="shared" si="12"/>
        <v>Portuguese</v>
      </c>
    </row>
    <row r="252" spans="1:15" s="4" customFormat="1" ht="49.5" x14ac:dyDescent="0.6">
      <c r="A252" s="52">
        <v>2</v>
      </c>
      <c r="B252" s="1" t="str">
        <f t="shared" si="10"/>
        <v>English</v>
      </c>
      <c r="C252" s="17">
        <f t="shared" si="11"/>
        <v>0.95</v>
      </c>
      <c r="D252" s="1"/>
      <c r="E252" s="10" t="s">
        <v>32</v>
      </c>
      <c r="F252" s="17">
        <f t="shared" ref="F252:O252" si="13">_xlfn.XLOOKUP(F$250,$F$235:$N$235,$F$236:$N$236,"Unknown")</f>
        <v>0.9</v>
      </c>
      <c r="G252" s="17">
        <f t="shared" si="13"/>
        <v>0.95</v>
      </c>
      <c r="H252" s="17">
        <f t="shared" si="13"/>
        <v>0.94</v>
      </c>
      <c r="I252" s="17">
        <f t="shared" si="13"/>
        <v>0.99</v>
      </c>
      <c r="J252" s="17">
        <f t="shared" si="13"/>
        <v>0.93</v>
      </c>
      <c r="K252" s="17">
        <f t="shared" si="13"/>
        <v>0.45</v>
      </c>
      <c r="L252" s="17" t="str">
        <f t="shared" si="13"/>
        <v>Unknown</v>
      </c>
      <c r="M252" s="17">
        <f t="shared" si="13"/>
        <v>0.6</v>
      </c>
      <c r="N252" s="17">
        <f t="shared" si="13"/>
        <v>0.45</v>
      </c>
      <c r="O252" s="17">
        <f t="shared" si="13"/>
        <v>0.38</v>
      </c>
    </row>
    <row r="253" spans="1:15" s="4" customFormat="1" x14ac:dyDescent="0.6">
      <c r="A253" s="52">
        <v>3</v>
      </c>
      <c r="B253" s="1" t="str">
        <f t="shared" si="10"/>
        <v>Unknown</v>
      </c>
      <c r="C253" s="17">
        <f t="shared" si="11"/>
        <v>0.94</v>
      </c>
      <c r="D253" s="1"/>
    </row>
    <row r="254" spans="1:15" s="4" customFormat="1" x14ac:dyDescent="0.6">
      <c r="A254" s="52">
        <v>4</v>
      </c>
      <c r="B254" s="1" t="str">
        <f t="shared" si="10"/>
        <v>English</v>
      </c>
      <c r="C254" s="17">
        <f t="shared" si="11"/>
        <v>0.99</v>
      </c>
      <c r="D254" s="1"/>
    </row>
    <row r="255" spans="1:15" s="4" customFormat="1" x14ac:dyDescent="0.6">
      <c r="A255" s="52">
        <v>5</v>
      </c>
      <c r="B255" s="1" t="str">
        <f t="shared" si="10"/>
        <v>English</v>
      </c>
      <c r="C255" s="17">
        <f t="shared" si="11"/>
        <v>0.93</v>
      </c>
      <c r="D255" s="1"/>
    </row>
    <row r="256" spans="1:15" s="4" customFormat="1" x14ac:dyDescent="0.6">
      <c r="A256" s="52">
        <v>6</v>
      </c>
      <c r="B256" s="1" t="str">
        <f t="shared" si="10"/>
        <v>Portuguese</v>
      </c>
      <c r="C256" s="17">
        <f t="shared" si="11"/>
        <v>0.45</v>
      </c>
      <c r="D256" s="1"/>
    </row>
    <row r="257" spans="1:4" s="4" customFormat="1" x14ac:dyDescent="0.6">
      <c r="A257" s="52">
        <v>7</v>
      </c>
      <c r="B257" s="1" t="str">
        <f t="shared" si="10"/>
        <v>Portuguese</v>
      </c>
      <c r="C257" s="17" t="str">
        <f t="shared" si="11"/>
        <v>Unknown</v>
      </c>
      <c r="D257" s="1"/>
    </row>
    <row r="258" spans="1:4" s="4" customFormat="1" x14ac:dyDescent="0.6">
      <c r="A258" s="52">
        <v>8</v>
      </c>
      <c r="B258" s="1" t="str">
        <f t="shared" si="10"/>
        <v>Portuguese</v>
      </c>
      <c r="C258" s="17">
        <f t="shared" si="11"/>
        <v>0.6</v>
      </c>
      <c r="D258" s="1"/>
    </row>
    <row r="259" spans="1:4" s="4" customFormat="1" x14ac:dyDescent="0.6">
      <c r="A259" s="52">
        <v>9</v>
      </c>
      <c r="B259" s="1" t="str">
        <f t="shared" si="10"/>
        <v>Portuguese</v>
      </c>
      <c r="C259" s="17">
        <f t="shared" si="11"/>
        <v>0.45</v>
      </c>
      <c r="D259" s="1"/>
    </row>
    <row r="260" spans="1:4" s="4" customFormat="1" x14ac:dyDescent="0.6">
      <c r="A260" s="52">
        <v>10</v>
      </c>
      <c r="B260" s="1" t="str">
        <f t="shared" si="10"/>
        <v>Portuguese</v>
      </c>
      <c r="C260" s="17">
        <f t="shared" si="11"/>
        <v>0.38</v>
      </c>
      <c r="D260" s="1"/>
    </row>
    <row r="271" spans="1:4" s="65" customFormat="1" ht="18" x14ac:dyDescent="0.65">
      <c r="A271" s="25" t="s">
        <v>130</v>
      </c>
      <c r="B271" s="64"/>
      <c r="C271" s="64"/>
      <c r="D271" s="64"/>
    </row>
    <row r="272" spans="1:4" s="4" customFormat="1" x14ac:dyDescent="0.6">
      <c r="A272"/>
      <c r="B272" s="1"/>
      <c r="C272" s="1"/>
      <c r="D272" s="1"/>
    </row>
    <row r="273" spans="1:14" s="4" customFormat="1" x14ac:dyDescent="0.6">
      <c r="A273" s="11" t="s">
        <v>27</v>
      </c>
      <c r="B273" s="1"/>
      <c r="C273" s="1"/>
      <c r="D273" s="1"/>
      <c r="E273" s="12" t="s">
        <v>29</v>
      </c>
      <c r="F273" s="1"/>
      <c r="G273" s="1"/>
      <c r="H273" s="1"/>
    </row>
    <row r="274" spans="1:14" s="4" customFormat="1" x14ac:dyDescent="0.6">
      <c r="A274"/>
      <c r="B274" s="1"/>
      <c r="C274" s="1"/>
      <c r="D274" s="1"/>
      <c r="E274"/>
      <c r="F274" s="1"/>
      <c r="G274" s="1"/>
      <c r="H274" s="1"/>
    </row>
    <row r="275" spans="1:14" s="4" customFormat="1" ht="49.5" x14ac:dyDescent="0.6">
      <c r="A275" s="13" t="s">
        <v>28</v>
      </c>
      <c r="B275" s="11" t="s">
        <v>2</v>
      </c>
      <c r="C275" s="1"/>
      <c r="D275" s="1"/>
      <c r="E275" s="10" t="s">
        <v>32</v>
      </c>
      <c r="F275" s="24">
        <v>0.9</v>
      </c>
      <c r="G275" s="24">
        <v>0.95</v>
      </c>
      <c r="H275" s="24">
        <v>0.94</v>
      </c>
      <c r="I275" s="24">
        <v>0.99</v>
      </c>
      <c r="J275" s="24">
        <v>0.93</v>
      </c>
      <c r="K275" s="24">
        <v>0.45</v>
      </c>
      <c r="L275" s="24">
        <v>0.6</v>
      </c>
      <c r="M275" s="24">
        <v>0.45</v>
      </c>
      <c r="N275" s="24">
        <v>0.38</v>
      </c>
    </row>
    <row r="276" spans="1:14" s="4" customFormat="1" x14ac:dyDescent="0.6">
      <c r="A276" s="1" t="s">
        <v>31</v>
      </c>
      <c r="B276" s="52">
        <v>1</v>
      </c>
      <c r="C276" s="1"/>
      <c r="D276" s="1"/>
      <c r="E276" s="11" t="s">
        <v>2</v>
      </c>
      <c r="F276" s="52">
        <v>1</v>
      </c>
      <c r="G276" s="52">
        <v>2</v>
      </c>
      <c r="H276" s="52">
        <v>3</v>
      </c>
      <c r="I276" s="52">
        <v>4</v>
      </c>
      <c r="J276" s="52">
        <v>5</v>
      </c>
      <c r="K276" s="52">
        <v>6</v>
      </c>
      <c r="L276" s="52">
        <v>8</v>
      </c>
      <c r="M276" s="52">
        <v>9</v>
      </c>
      <c r="N276" s="52">
        <v>10</v>
      </c>
    </row>
    <row r="277" spans="1:14" s="4" customFormat="1" x14ac:dyDescent="0.6">
      <c r="A277" s="1" t="s">
        <v>31</v>
      </c>
      <c r="B277" s="52">
        <v>2</v>
      </c>
      <c r="C277" s="1"/>
      <c r="D277" s="11"/>
      <c r="E277" s="1"/>
      <c r="F277" s="1"/>
      <c r="G277" s="1"/>
      <c r="H277" s="1"/>
      <c r="I277" s="1"/>
      <c r="J277" s="1"/>
      <c r="K277" s="1"/>
      <c r="L277" s="1"/>
      <c r="M277" s="1"/>
    </row>
    <row r="278" spans="1:14" s="4" customFormat="1" x14ac:dyDescent="0.6">
      <c r="A278" s="1" t="s">
        <v>31</v>
      </c>
      <c r="B278" s="52">
        <v>4</v>
      </c>
      <c r="C278" s="1"/>
      <c r="D278" s="10"/>
      <c r="E278" s="24"/>
      <c r="F278" s="24"/>
      <c r="G278" s="24"/>
      <c r="H278" s="24"/>
      <c r="I278" s="24"/>
      <c r="J278" s="24"/>
      <c r="K278" s="24"/>
      <c r="L278" s="24"/>
      <c r="M278" s="24"/>
      <c r="N278" s="1"/>
    </row>
    <row r="279" spans="1:14" s="4" customFormat="1" x14ac:dyDescent="0.6">
      <c r="A279" s="1" t="s">
        <v>31</v>
      </c>
      <c r="B279" s="52">
        <v>5</v>
      </c>
      <c r="C279" s="1"/>
      <c r="D279" s="1"/>
      <c r="N279" s="24"/>
    </row>
    <row r="280" spans="1:14" s="4" customFormat="1" x14ac:dyDescent="0.6">
      <c r="A280" s="1" t="s">
        <v>33</v>
      </c>
      <c r="B280" s="52">
        <v>6</v>
      </c>
      <c r="C280" s="1"/>
      <c r="D280" s="1"/>
    </row>
    <row r="281" spans="1:14" s="4" customFormat="1" x14ac:dyDescent="0.6">
      <c r="A281" s="1" t="s">
        <v>33</v>
      </c>
      <c r="B281" s="52">
        <v>7</v>
      </c>
      <c r="C281" s="1"/>
      <c r="D281" s="1"/>
    </row>
    <row r="282" spans="1:14" s="4" customFormat="1" x14ac:dyDescent="0.6">
      <c r="A282" s="1" t="s">
        <v>33</v>
      </c>
      <c r="B282" s="52">
        <v>8</v>
      </c>
      <c r="C282" s="1"/>
      <c r="D282" s="1"/>
    </row>
    <row r="283" spans="1:14" s="4" customFormat="1" x14ac:dyDescent="0.6">
      <c r="A283" s="1" t="s">
        <v>33</v>
      </c>
      <c r="B283" s="52">
        <v>9</v>
      </c>
      <c r="C283" s="1"/>
      <c r="D283" s="1"/>
    </row>
    <row r="284" spans="1:14" s="4" customFormat="1" x14ac:dyDescent="0.6">
      <c r="A284" s="1" t="s">
        <v>33</v>
      </c>
      <c r="B284" s="52">
        <v>10</v>
      </c>
      <c r="C284" s="1"/>
      <c r="D284" s="1"/>
    </row>
    <row r="285" spans="1:14" s="4" customFormat="1" x14ac:dyDescent="0.6">
      <c r="A285" s="1"/>
      <c r="B285" s="1"/>
      <c r="C285" s="1"/>
      <c r="D285" s="1"/>
    </row>
    <row r="286" spans="1:14" s="4" customFormat="1" x14ac:dyDescent="0.6">
      <c r="A286"/>
      <c r="B286" s="1"/>
      <c r="C286" s="1"/>
      <c r="D286" s="1"/>
    </row>
    <row r="287" spans="1:14" s="4" customFormat="1" x14ac:dyDescent="0.6">
      <c r="A287"/>
      <c r="B287" s="1"/>
      <c r="C287" s="1"/>
      <c r="D287" s="1"/>
    </row>
    <row r="288" spans="1:14" s="4" customFormat="1" x14ac:dyDescent="0.6">
      <c r="A288" s="12" t="s">
        <v>30</v>
      </c>
      <c r="B288" s="1"/>
      <c r="C288" s="1"/>
      <c r="D288" s="1"/>
      <c r="E288" s="12" t="s">
        <v>203</v>
      </c>
    </row>
    <row r="289" spans="1:7" s="4" customFormat="1" x14ac:dyDescent="0.6">
      <c r="A289"/>
      <c r="B289" s="1"/>
      <c r="C289" s="1"/>
      <c r="D289" s="1"/>
    </row>
    <row r="290" spans="1:7" s="4" customFormat="1" ht="49.5" x14ac:dyDescent="0.6">
      <c r="A290" s="11" t="s">
        <v>2</v>
      </c>
      <c r="B290" s="13" t="s">
        <v>28</v>
      </c>
      <c r="C290" s="10" t="s">
        <v>32</v>
      </c>
      <c r="D290" s="1"/>
      <c r="E290" s="13" t="s">
        <v>28</v>
      </c>
      <c r="F290" s="10" t="s">
        <v>32</v>
      </c>
      <c r="G290" s="11" t="s">
        <v>2</v>
      </c>
    </row>
    <row r="291" spans="1:7" s="4" customFormat="1" x14ac:dyDescent="0.6">
      <c r="A291" s="52">
        <v>1</v>
      </c>
      <c r="B291" s="1" t="str">
        <f t="shared" ref="B291:B300" si="14">_xlfn.XLOOKUP(A291,$B$276:$B$284,$A$276:$A$284,"Unknown")</f>
        <v>English</v>
      </c>
      <c r="C291" s="17">
        <f>_xlfn.XLOOKUP($A291,$F$276:$N$276,$F$275:$N$275,"Unknown")</f>
        <v>0.9</v>
      </c>
      <c r="D291" s="1"/>
      <c r="E291" s="1" t="str">
        <f t="shared" ref="E291:E300" si="15">_xlfn.XLOOKUP(G291,$B$276:$B$284,$A$276:$A$284,"Unknown")</f>
        <v>English</v>
      </c>
      <c r="F291" s="17">
        <f>_xlfn.XLOOKUP($A291,$F$276:$N$276,$F$275:$N$275,"Unknown")</f>
        <v>0.9</v>
      </c>
      <c r="G291" s="52">
        <v>1</v>
      </c>
    </row>
    <row r="292" spans="1:7" s="4" customFormat="1" x14ac:dyDescent="0.6">
      <c r="A292" s="52">
        <v>2</v>
      </c>
      <c r="B292" s="1" t="str">
        <f t="shared" si="14"/>
        <v>English</v>
      </c>
      <c r="C292" s="17">
        <f t="shared" ref="C292:C300" si="16">_xlfn.XLOOKUP($A292,$F$235:$N$235,$F$236:$N$236,"Unknown")</f>
        <v>0.95</v>
      </c>
      <c r="D292" s="1"/>
      <c r="E292" s="1" t="str">
        <f t="shared" si="15"/>
        <v>English</v>
      </c>
      <c r="F292" s="17">
        <f t="shared" ref="F292:F300" si="17">_xlfn.XLOOKUP($A292,$F$235:$N$235,$F$236:$N$236,"Unknown")</f>
        <v>0.95</v>
      </c>
      <c r="G292" s="52">
        <v>2</v>
      </c>
    </row>
    <row r="293" spans="1:7" s="4" customFormat="1" x14ac:dyDescent="0.6">
      <c r="A293" s="52">
        <v>3</v>
      </c>
      <c r="B293" s="1" t="str">
        <f t="shared" si="14"/>
        <v>Unknown</v>
      </c>
      <c r="C293" s="17">
        <f t="shared" si="16"/>
        <v>0.94</v>
      </c>
      <c r="D293" s="1"/>
      <c r="E293" s="1" t="str">
        <f t="shared" si="15"/>
        <v>Unknown</v>
      </c>
      <c r="F293" s="17">
        <f t="shared" si="17"/>
        <v>0.94</v>
      </c>
      <c r="G293" s="52">
        <v>3</v>
      </c>
    </row>
    <row r="294" spans="1:7" s="4" customFormat="1" x14ac:dyDescent="0.6">
      <c r="A294" s="52">
        <v>4</v>
      </c>
      <c r="B294" s="1" t="str">
        <f t="shared" si="14"/>
        <v>English</v>
      </c>
      <c r="C294" s="17">
        <f t="shared" si="16"/>
        <v>0.99</v>
      </c>
      <c r="D294" s="1"/>
      <c r="E294" s="1" t="str">
        <f t="shared" si="15"/>
        <v>English</v>
      </c>
      <c r="F294" s="17">
        <f t="shared" si="17"/>
        <v>0.99</v>
      </c>
      <c r="G294" s="52">
        <v>4</v>
      </c>
    </row>
    <row r="295" spans="1:7" s="4" customFormat="1" x14ac:dyDescent="0.6">
      <c r="A295" s="52">
        <v>5</v>
      </c>
      <c r="B295" s="1" t="str">
        <f t="shared" si="14"/>
        <v>English</v>
      </c>
      <c r="C295" s="17">
        <f t="shared" si="16"/>
        <v>0.93</v>
      </c>
      <c r="D295" s="1"/>
      <c r="E295" s="1" t="str">
        <f t="shared" si="15"/>
        <v>English</v>
      </c>
      <c r="F295" s="17">
        <f t="shared" si="17"/>
        <v>0.93</v>
      </c>
      <c r="G295" s="52">
        <v>5</v>
      </c>
    </row>
    <row r="296" spans="1:7" s="4" customFormat="1" x14ac:dyDescent="0.6">
      <c r="A296" s="52">
        <v>6</v>
      </c>
      <c r="B296" s="1" t="str">
        <f t="shared" si="14"/>
        <v>Portuguese</v>
      </c>
      <c r="C296" s="17">
        <f t="shared" si="16"/>
        <v>0.45</v>
      </c>
      <c r="D296" s="1"/>
      <c r="E296" s="1" t="str">
        <f t="shared" si="15"/>
        <v>Portuguese</v>
      </c>
      <c r="F296" s="17">
        <f t="shared" si="17"/>
        <v>0.45</v>
      </c>
      <c r="G296" s="52">
        <v>6</v>
      </c>
    </row>
    <row r="297" spans="1:7" s="4" customFormat="1" x14ac:dyDescent="0.6">
      <c r="A297" s="52">
        <v>7</v>
      </c>
      <c r="B297" s="1" t="str">
        <f t="shared" si="14"/>
        <v>Portuguese</v>
      </c>
      <c r="C297" s="17" t="str">
        <f t="shared" si="16"/>
        <v>Unknown</v>
      </c>
      <c r="D297" s="1"/>
      <c r="E297" s="1" t="str">
        <f t="shared" si="15"/>
        <v>Portuguese</v>
      </c>
      <c r="F297" s="17" t="str">
        <f t="shared" si="17"/>
        <v>Unknown</v>
      </c>
      <c r="G297" s="52">
        <v>7</v>
      </c>
    </row>
    <row r="298" spans="1:7" s="4" customFormat="1" x14ac:dyDescent="0.6">
      <c r="A298" s="52">
        <v>8</v>
      </c>
      <c r="B298" s="1" t="str">
        <f t="shared" si="14"/>
        <v>Portuguese</v>
      </c>
      <c r="C298" s="17">
        <f t="shared" si="16"/>
        <v>0.6</v>
      </c>
      <c r="D298" s="1"/>
      <c r="E298" s="1" t="str">
        <f t="shared" si="15"/>
        <v>Portuguese</v>
      </c>
      <c r="F298" s="17">
        <f t="shared" si="17"/>
        <v>0.6</v>
      </c>
      <c r="G298" s="52">
        <v>8</v>
      </c>
    </row>
    <row r="299" spans="1:7" s="4" customFormat="1" x14ac:dyDescent="0.6">
      <c r="A299" s="52">
        <v>9</v>
      </c>
      <c r="B299" s="1" t="str">
        <f t="shared" si="14"/>
        <v>Portuguese</v>
      </c>
      <c r="C299" s="17">
        <f t="shared" si="16"/>
        <v>0.45</v>
      </c>
      <c r="D299" s="1"/>
      <c r="E299" s="1" t="str">
        <f t="shared" si="15"/>
        <v>Portuguese</v>
      </c>
      <c r="F299" s="17">
        <f t="shared" si="17"/>
        <v>0.45</v>
      </c>
      <c r="G299" s="52">
        <v>9</v>
      </c>
    </row>
    <row r="300" spans="1:7" s="4" customFormat="1" x14ac:dyDescent="0.6">
      <c r="A300" s="52">
        <v>10</v>
      </c>
      <c r="B300" s="1" t="str">
        <f t="shared" si="14"/>
        <v>Portuguese</v>
      </c>
      <c r="C300" s="17">
        <f t="shared" si="16"/>
        <v>0.38</v>
      </c>
      <c r="D300" s="1"/>
      <c r="E300" s="1" t="str">
        <f t="shared" si="15"/>
        <v>Portuguese</v>
      </c>
      <c r="F300" s="17">
        <f t="shared" si="17"/>
        <v>0.38</v>
      </c>
      <c r="G300" s="52">
        <v>10</v>
      </c>
    </row>
    <row r="311" spans="1:6" s="25" customFormat="1" ht="18" x14ac:dyDescent="0.65">
      <c r="A311" s="25" t="s">
        <v>208</v>
      </c>
    </row>
    <row r="313" spans="1:6" x14ac:dyDescent="0.6">
      <c r="A313" s="11" t="s">
        <v>27</v>
      </c>
      <c r="B313" s="1"/>
      <c r="D313" s="12" t="s">
        <v>29</v>
      </c>
      <c r="E313" s="4"/>
    </row>
    <row r="314" spans="1:6" x14ac:dyDescent="0.6">
      <c r="B314" s="1"/>
      <c r="D314" s="1"/>
      <c r="E314" s="4"/>
    </row>
    <row r="315" spans="1:6" ht="49.5" x14ac:dyDescent="0.6">
      <c r="A315" s="11" t="s">
        <v>2</v>
      </c>
      <c r="B315" s="13" t="s">
        <v>28</v>
      </c>
      <c r="D315" s="11" t="s">
        <v>2</v>
      </c>
      <c r="E315" s="10" t="s">
        <v>32</v>
      </c>
      <c r="F315" s="11" t="s">
        <v>204</v>
      </c>
    </row>
    <row r="316" spans="1:6" x14ac:dyDescent="0.6">
      <c r="A316" s="1">
        <v>1</v>
      </c>
      <c r="B316" s="1" t="s">
        <v>31</v>
      </c>
      <c r="D316" s="1">
        <v>1</v>
      </c>
      <c r="E316" s="24">
        <v>0.9</v>
      </c>
      <c r="F316" t="s">
        <v>205</v>
      </c>
    </row>
    <row r="317" spans="1:6" x14ac:dyDescent="0.6">
      <c r="A317" s="1">
        <v>2</v>
      </c>
      <c r="B317" s="1" t="s">
        <v>31</v>
      </c>
      <c r="D317" s="1">
        <v>2</v>
      </c>
      <c r="E317" s="24">
        <v>0.95</v>
      </c>
      <c r="F317" t="s">
        <v>205</v>
      </c>
    </row>
    <row r="318" spans="1:6" x14ac:dyDescent="0.6">
      <c r="A318" s="1">
        <v>4</v>
      </c>
      <c r="B318" s="1" t="s">
        <v>31</v>
      </c>
      <c r="D318" s="1">
        <v>3</v>
      </c>
      <c r="E318" s="24">
        <v>0.94</v>
      </c>
      <c r="F318" t="s">
        <v>205</v>
      </c>
    </row>
    <row r="319" spans="1:6" x14ac:dyDescent="0.6">
      <c r="A319" s="1">
        <v>5</v>
      </c>
      <c r="B319" s="1" t="s">
        <v>31</v>
      </c>
      <c r="D319" s="1">
        <v>4</v>
      </c>
      <c r="E319" s="24">
        <v>0.99</v>
      </c>
      <c r="F319" t="s">
        <v>205</v>
      </c>
    </row>
    <row r="320" spans="1:6" x14ac:dyDescent="0.6">
      <c r="A320" s="1">
        <v>6</v>
      </c>
      <c r="B320" s="1" t="s">
        <v>33</v>
      </c>
      <c r="D320" s="1">
        <v>5</v>
      </c>
      <c r="E320" s="24">
        <v>0.93</v>
      </c>
      <c r="F320" t="s">
        <v>205</v>
      </c>
    </row>
    <row r="321" spans="1:6" x14ac:dyDescent="0.6">
      <c r="A321" s="1">
        <v>7</v>
      </c>
      <c r="B321" s="1" t="s">
        <v>33</v>
      </c>
      <c r="D321" s="1">
        <v>6</v>
      </c>
      <c r="E321" s="24">
        <v>0.45</v>
      </c>
      <c r="F321" t="s">
        <v>205</v>
      </c>
    </row>
    <row r="322" spans="1:6" x14ac:dyDescent="0.6">
      <c r="A322" s="1">
        <v>8</v>
      </c>
      <c r="B322" s="1" t="s">
        <v>33</v>
      </c>
      <c r="D322" s="1">
        <v>7</v>
      </c>
      <c r="E322" s="24">
        <v>0.5</v>
      </c>
      <c r="F322" t="s">
        <v>205</v>
      </c>
    </row>
    <row r="323" spans="1:6" x14ac:dyDescent="0.6">
      <c r="A323" s="1">
        <v>9</v>
      </c>
      <c r="B323" s="1" t="s">
        <v>33</v>
      </c>
      <c r="D323" s="1">
        <v>8</v>
      </c>
      <c r="E323" s="24">
        <v>0.6</v>
      </c>
      <c r="F323" t="s">
        <v>205</v>
      </c>
    </row>
    <row r="324" spans="1:6" x14ac:dyDescent="0.6">
      <c r="A324" s="1">
        <v>10</v>
      </c>
      <c r="B324" s="1" t="s">
        <v>33</v>
      </c>
      <c r="D324" s="1">
        <v>9</v>
      </c>
      <c r="E324" s="24">
        <v>0.45</v>
      </c>
      <c r="F324" t="s">
        <v>205</v>
      </c>
    </row>
    <row r="325" spans="1:6" x14ac:dyDescent="0.6">
      <c r="A325" s="1"/>
      <c r="B325" s="1"/>
      <c r="D325" s="1">
        <v>10</v>
      </c>
      <c r="E325" s="24">
        <v>0.38</v>
      </c>
      <c r="F325" t="s">
        <v>205</v>
      </c>
    </row>
    <row r="326" spans="1:6" x14ac:dyDescent="0.6">
      <c r="A326" s="1"/>
      <c r="B326" s="1"/>
      <c r="D326" s="1">
        <v>1</v>
      </c>
      <c r="E326" s="24">
        <v>0.92</v>
      </c>
      <c r="F326" t="s">
        <v>206</v>
      </c>
    </row>
    <row r="327" spans="1:6" x14ac:dyDescent="0.6">
      <c r="A327" s="1"/>
      <c r="B327" s="1"/>
      <c r="D327" s="1">
        <v>2</v>
      </c>
      <c r="E327" s="24">
        <v>0.98</v>
      </c>
      <c r="F327" t="s">
        <v>206</v>
      </c>
    </row>
    <row r="328" spans="1:6" x14ac:dyDescent="0.6">
      <c r="A328" s="1"/>
      <c r="B328" s="1"/>
      <c r="D328" s="1">
        <v>3</v>
      </c>
      <c r="E328" s="24">
        <v>0.95</v>
      </c>
      <c r="F328" t="s">
        <v>206</v>
      </c>
    </row>
    <row r="329" spans="1:6" x14ac:dyDescent="0.6">
      <c r="A329" s="1"/>
      <c r="B329" s="1"/>
      <c r="D329" s="1">
        <v>4</v>
      </c>
      <c r="E329" s="24">
        <v>1</v>
      </c>
      <c r="F329" t="s">
        <v>206</v>
      </c>
    </row>
    <row r="330" spans="1:6" x14ac:dyDescent="0.6">
      <c r="A330" s="1"/>
      <c r="B330" s="1"/>
      <c r="D330" s="1">
        <v>5</v>
      </c>
      <c r="E330" s="24">
        <v>0.96</v>
      </c>
      <c r="F330" t="s">
        <v>206</v>
      </c>
    </row>
    <row r="331" spans="1:6" x14ac:dyDescent="0.6">
      <c r="A331" s="1"/>
      <c r="B331" s="1"/>
      <c r="D331" s="1">
        <v>6</v>
      </c>
      <c r="E331" s="24">
        <v>0.65</v>
      </c>
      <c r="F331" t="s">
        <v>206</v>
      </c>
    </row>
    <row r="332" spans="1:6" x14ac:dyDescent="0.6">
      <c r="A332" s="1"/>
      <c r="B332" s="1"/>
      <c r="D332" s="1">
        <v>7</v>
      </c>
      <c r="E332" s="24">
        <v>0.8</v>
      </c>
      <c r="F332" t="s">
        <v>206</v>
      </c>
    </row>
    <row r="333" spans="1:6" x14ac:dyDescent="0.6">
      <c r="A333" s="1"/>
      <c r="B333" s="1"/>
      <c r="D333" s="1">
        <v>8</v>
      </c>
      <c r="E333" s="24">
        <v>0.8</v>
      </c>
      <c r="F333" t="s">
        <v>206</v>
      </c>
    </row>
    <row r="334" spans="1:6" x14ac:dyDescent="0.6">
      <c r="D334" s="1">
        <v>9</v>
      </c>
      <c r="E334" s="24">
        <v>0.73</v>
      </c>
      <c r="F334" t="s">
        <v>206</v>
      </c>
    </row>
    <row r="335" spans="1:6" x14ac:dyDescent="0.6">
      <c r="D335" s="1">
        <v>10</v>
      </c>
      <c r="E335" s="24">
        <v>0.45</v>
      </c>
      <c r="F335" t="s">
        <v>206</v>
      </c>
    </row>
    <row r="339" spans="1:5" x14ac:dyDescent="0.6">
      <c r="A339" s="12" t="s">
        <v>30</v>
      </c>
      <c r="B339" s="1"/>
      <c r="C339" s="1"/>
    </row>
    <row r="340" spans="1:5" ht="16.5" customHeight="1" x14ac:dyDescent="0.6">
      <c r="B340" s="1"/>
      <c r="C340" s="102" t="s">
        <v>212</v>
      </c>
      <c r="D340" s="102"/>
      <c r="E340" s="102"/>
    </row>
    <row r="341" spans="1:5" x14ac:dyDescent="0.6">
      <c r="A341" s="11" t="s">
        <v>2</v>
      </c>
      <c r="B341" s="13" t="s">
        <v>28</v>
      </c>
      <c r="C341" s="10" t="s">
        <v>205</v>
      </c>
      <c r="D341" s="11" t="s">
        <v>206</v>
      </c>
      <c r="E341" s="11" t="s">
        <v>207</v>
      </c>
    </row>
    <row r="342" spans="1:5" x14ac:dyDescent="0.6">
      <c r="A342" s="1">
        <v>1</v>
      </c>
      <c r="B342" s="1" t="str">
        <f>_xlfn.XLOOKUP(A342,$A$316:$A$324,$B$316:$B$324,"Unknown")</f>
        <v>English</v>
      </c>
      <c r="C342" s="72" cm="1">
        <f t="array" ref="C342">_xlfn.IFNA(INDEX($E$316:$E$335,
MATCH(1,
($A342=$D$316:$D$335)*
(C$341=$F$316:$F$335),0)),"Unknown")</f>
        <v>0.9</v>
      </c>
      <c r="D342" s="72" cm="1">
        <f t="array" ref="D342">_xlfn.IFNA(INDEX($E$316:$E$335,
MATCH(1,
($A342=$D$316:$D$335)*
(D$341=$F$316:$F$335),0)),"Unknown")</f>
        <v>0.92</v>
      </c>
      <c r="E342" s="24">
        <f>D342-C342</f>
        <v>2.0000000000000018E-2</v>
      </c>
    </row>
    <row r="343" spans="1:5" x14ac:dyDescent="0.6">
      <c r="A343" s="1">
        <v>2</v>
      </c>
      <c r="B343" s="1" t="str">
        <f t="shared" ref="B343:B351" si="18">_xlfn.XLOOKUP(A343,$A$316:$A$324,$B$316:$B$324,"Unknown")</f>
        <v>English</v>
      </c>
      <c r="C343" s="72" cm="1">
        <f t="array" ref="C343">_xlfn.IFNA(INDEX($E$316:$E$335,
MATCH(1,
($A343=$D$316:$D$335)*
(C$341=$F$316:$F$335),0)),"Unknown")</f>
        <v>0.95</v>
      </c>
      <c r="D343" s="72" cm="1">
        <f t="array" ref="D343">_xlfn.IFNA(INDEX($E$316:$E$335,
MATCH(1,
($A343=$D$316:$D$335)*
(D$341=$F$316:$F$335),0)),"Unknown")</f>
        <v>0.98</v>
      </c>
      <c r="E343" s="24">
        <f t="shared" ref="E343:E351" si="19">D343-C343</f>
        <v>3.0000000000000027E-2</v>
      </c>
    </row>
    <row r="344" spans="1:5" x14ac:dyDescent="0.6">
      <c r="A344" s="1">
        <v>3</v>
      </c>
      <c r="B344" s="1" t="str">
        <f t="shared" si="18"/>
        <v>Unknown</v>
      </c>
      <c r="C344" s="72" cm="1">
        <f t="array" ref="C344">_xlfn.IFNA(INDEX($E$316:$E$335,
MATCH(1,
($A344=$D$316:$D$335)*
(C$341=$F$316:$F$335),0)),"Unknown")</f>
        <v>0.94</v>
      </c>
      <c r="D344" s="72" cm="1">
        <f t="array" ref="D344">_xlfn.IFNA(INDEX($E$316:$E$335,
MATCH(1,
($A344=$D$316:$D$335)*
(D$341=$F$316:$F$335),0)),"Unknown")</f>
        <v>0.95</v>
      </c>
      <c r="E344" s="24">
        <f t="shared" si="19"/>
        <v>1.0000000000000009E-2</v>
      </c>
    </row>
    <row r="345" spans="1:5" x14ac:dyDescent="0.6">
      <c r="A345" s="1">
        <v>4</v>
      </c>
      <c r="B345" s="1" t="str">
        <f t="shared" si="18"/>
        <v>English</v>
      </c>
      <c r="C345" s="72" cm="1">
        <f t="array" ref="C345">_xlfn.IFNA(INDEX($E$316:$E$335,
MATCH(1,
($A345=$D$316:$D$335)*
(C$341=$F$316:$F$335),0)),"Unknown")</f>
        <v>0.99</v>
      </c>
      <c r="D345" s="72" cm="1">
        <f t="array" ref="D345">_xlfn.IFNA(INDEX($E$316:$E$335,
MATCH(1,
($A345=$D$316:$D$335)*
(D$341=$F$316:$F$335),0)),"Unknown")</f>
        <v>1</v>
      </c>
      <c r="E345" s="24">
        <f t="shared" si="19"/>
        <v>1.0000000000000009E-2</v>
      </c>
    </row>
    <row r="346" spans="1:5" x14ac:dyDescent="0.6">
      <c r="A346" s="1">
        <v>5</v>
      </c>
      <c r="B346" s="1" t="str">
        <f t="shared" si="18"/>
        <v>English</v>
      </c>
      <c r="C346" s="72" cm="1">
        <f t="array" ref="C346">_xlfn.IFNA(INDEX($E$316:$E$335,
MATCH(1,
($A346=$D$316:$D$335)*
(C$341=$F$316:$F$335),0)),"Unknown")</f>
        <v>0.93</v>
      </c>
      <c r="D346" s="72" cm="1">
        <f t="array" ref="D346">_xlfn.IFNA(INDEX($E$316:$E$335,
MATCH(1,
($A346=$D$316:$D$335)*
(D$341=$F$316:$F$335),0)),"Unknown")</f>
        <v>0.96</v>
      </c>
      <c r="E346" s="24">
        <f t="shared" si="19"/>
        <v>2.9999999999999916E-2</v>
      </c>
    </row>
    <row r="347" spans="1:5" x14ac:dyDescent="0.6">
      <c r="A347" s="1">
        <v>6</v>
      </c>
      <c r="B347" s="1" t="str">
        <f t="shared" si="18"/>
        <v>Portuguese</v>
      </c>
      <c r="C347" s="72" cm="1">
        <f t="array" ref="C347">_xlfn.IFNA(INDEX($E$316:$E$335,
MATCH(1,
($A347=$D$316:$D$335)*
(C$341=$F$316:$F$335),0)),"Unknown")</f>
        <v>0.45</v>
      </c>
      <c r="D347" s="72" cm="1">
        <f t="array" ref="D347">_xlfn.IFNA(INDEX($E$316:$E$335,
MATCH(1,
($A347=$D$316:$D$335)*
(D$341=$F$316:$F$335),0)),"Unknown")</f>
        <v>0.65</v>
      </c>
      <c r="E347" s="24">
        <f t="shared" si="19"/>
        <v>0.2</v>
      </c>
    </row>
    <row r="348" spans="1:5" x14ac:dyDescent="0.6">
      <c r="A348" s="1">
        <v>7</v>
      </c>
      <c r="B348" s="1" t="str">
        <f t="shared" si="18"/>
        <v>Portuguese</v>
      </c>
      <c r="C348" s="72" cm="1">
        <f t="array" ref="C348">_xlfn.IFNA(INDEX($E$316:$E$335,
MATCH(1,
($A348=$D$316:$D$335)*
(C$341=$F$316:$F$335),0)),"Unknown")</f>
        <v>0.5</v>
      </c>
      <c r="D348" s="72" cm="1">
        <f t="array" ref="D348">_xlfn.IFNA(INDEX($E$316:$E$335,
MATCH(1,
($A348=$D$316:$D$335)*
(D$341=$F$316:$F$335),0)),"Unknown")</f>
        <v>0.8</v>
      </c>
      <c r="E348" s="24">
        <f t="shared" si="19"/>
        <v>0.30000000000000004</v>
      </c>
    </row>
    <row r="349" spans="1:5" x14ac:dyDescent="0.6">
      <c r="A349" s="1">
        <v>8</v>
      </c>
      <c r="B349" s="1" t="str">
        <f t="shared" si="18"/>
        <v>Portuguese</v>
      </c>
      <c r="C349" s="72" cm="1">
        <f t="array" ref="C349">_xlfn.IFNA(INDEX($E$316:$E$335,
MATCH(1,
($A349=$D$316:$D$335)*
(C$341=$F$316:$F$335),0)),"Unknown")</f>
        <v>0.6</v>
      </c>
      <c r="D349" s="72" cm="1">
        <f t="array" ref="D349">_xlfn.IFNA(INDEX($E$316:$E$335,
MATCH(1,
($A349=$D$316:$D$335)*
(D$341=$F$316:$F$335),0)),"Unknown")</f>
        <v>0.8</v>
      </c>
      <c r="E349" s="24">
        <f t="shared" si="19"/>
        <v>0.20000000000000007</v>
      </c>
    </row>
    <row r="350" spans="1:5" s="65" customFormat="1" ht="18" x14ac:dyDescent="0.65">
      <c r="A350" s="1">
        <v>9</v>
      </c>
      <c r="B350" s="1" t="str">
        <f t="shared" si="18"/>
        <v>Portuguese</v>
      </c>
      <c r="C350" s="72" cm="1">
        <f t="array" ref="C350">_xlfn.IFNA(INDEX($E$316:$E$335,
MATCH(1,
($A350=$D$316:$D$335)*
(C$341=$F$316:$F$335),0)),"Unknown")</f>
        <v>0.45</v>
      </c>
      <c r="D350" s="72" cm="1">
        <f t="array" ref="D350">_xlfn.IFNA(INDEX($E$316:$E$335,
MATCH(1,
($A350=$D$316:$D$335)*
(D$341=$F$316:$F$335),0)),"Unknown")</f>
        <v>0.73</v>
      </c>
      <c r="E350" s="24">
        <f t="shared" si="19"/>
        <v>0.27999999999999997</v>
      </c>
    </row>
    <row r="351" spans="1:5" s="4" customFormat="1" x14ac:dyDescent="0.6">
      <c r="A351" s="1">
        <v>10</v>
      </c>
      <c r="B351" s="1" t="str">
        <f t="shared" si="18"/>
        <v>Portuguese</v>
      </c>
      <c r="C351" s="72" cm="1">
        <f t="array" ref="C351">_xlfn.IFNA(INDEX($E$316:$E$335,
MATCH(1,
($A351=$D$316:$D$335)*
(C$341=$F$316:$F$335),0)),"Unknown")</f>
        <v>0.38</v>
      </c>
      <c r="D351" s="72" cm="1">
        <f t="array" ref="D351">_xlfn.IFNA(INDEX($E$316:$E$335,
MATCH(1,
($A351=$D$316:$D$335)*
(D$341=$F$316:$F$335),0)),"Unknown")</f>
        <v>0.45</v>
      </c>
      <c r="E351" s="24">
        <f t="shared" si="19"/>
        <v>7.0000000000000007E-2</v>
      </c>
    </row>
    <row r="352" spans="1:5" s="4" customFormat="1" x14ac:dyDescent="0.6">
      <c r="A352"/>
      <c r="B352"/>
      <c r="C352"/>
      <c r="D352" s="1"/>
    </row>
    <row r="353" spans="1:4" s="4" customFormat="1" x14ac:dyDescent="0.6">
      <c r="A353"/>
      <c r="B353"/>
      <c r="C353"/>
      <c r="D353" s="1"/>
    </row>
    <row r="354" spans="1:4" s="4" customFormat="1" x14ac:dyDescent="0.6">
      <c r="A354"/>
      <c r="B354"/>
      <c r="C354"/>
      <c r="D354" s="1"/>
    </row>
    <row r="355" spans="1:4" s="65" customFormat="1" ht="18" x14ac:dyDescent="0.65">
      <c r="A355"/>
      <c r="B355"/>
      <c r="C355"/>
      <c r="D355" s="64"/>
    </row>
    <row r="360" spans="1:4" s="65" customFormat="1" ht="18" x14ac:dyDescent="0.65">
      <c r="A360"/>
      <c r="B360"/>
      <c r="C360"/>
      <c r="D360" s="64"/>
    </row>
  </sheetData>
  <sortState xmlns:xlrd2="http://schemas.microsoft.com/office/spreadsheetml/2017/richdata2" ref="A117:C137">
    <sortCondition ref="A116:A137"/>
  </sortState>
  <mergeCells count="16">
    <mergeCell ref="C340:E340"/>
    <mergeCell ref="B161:B163"/>
    <mergeCell ref="D161:D163"/>
    <mergeCell ref="F161:F163"/>
    <mergeCell ref="H161:H163"/>
    <mergeCell ref="H164:H166"/>
    <mergeCell ref="B164:B166"/>
    <mergeCell ref="D164:D166"/>
    <mergeCell ref="F164:F166"/>
    <mergeCell ref="F14:F18"/>
    <mergeCell ref="B158:B159"/>
    <mergeCell ref="D158:D159"/>
    <mergeCell ref="F158:F159"/>
    <mergeCell ref="H158:H159"/>
    <mergeCell ref="F154:F156"/>
    <mergeCell ref="H154:H15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41818-1A12-4ECC-B86D-6F27EB02204F}">
  <dimension ref="A1:G1384"/>
  <sheetViews>
    <sheetView zoomScale="120" zoomScaleNormal="120" workbookViewId="0">
      <pane ySplit="2" topLeftCell="A3" activePane="bottomLeft" state="frozen"/>
      <selection pane="bottomLeft" activeCell="B3" sqref="B3"/>
    </sheetView>
  </sheetViews>
  <sheetFormatPr defaultColWidth="16" defaultRowHeight="16.5" x14ac:dyDescent="0.6"/>
  <cols>
    <col min="1" max="7" width="16" style="8"/>
  </cols>
  <sheetData>
    <row r="1" spans="1:7" s="35" customFormat="1" x14ac:dyDescent="0.6">
      <c r="A1" s="36">
        <v>1</v>
      </c>
      <c r="B1" s="36">
        <v>2</v>
      </c>
      <c r="C1" s="36">
        <v>3</v>
      </c>
      <c r="D1" s="36">
        <v>4</v>
      </c>
      <c r="E1" s="36">
        <v>5</v>
      </c>
      <c r="F1" s="36">
        <v>2</v>
      </c>
      <c r="G1" s="36">
        <v>3</v>
      </c>
    </row>
    <row r="2" spans="1:7" ht="49.5" x14ac:dyDescent="0.6">
      <c r="A2" s="13" t="s">
        <v>81</v>
      </c>
      <c r="B2" s="13" t="s">
        <v>61</v>
      </c>
      <c r="C2" s="13" t="s">
        <v>60</v>
      </c>
      <c r="D2" s="13" t="s">
        <v>65</v>
      </c>
      <c r="E2" s="10" t="s">
        <v>66</v>
      </c>
      <c r="F2" s="13" t="s">
        <v>87</v>
      </c>
      <c r="G2" s="13" t="s">
        <v>88</v>
      </c>
    </row>
    <row r="3" spans="1:7" x14ac:dyDescent="0.6">
      <c r="A3" s="1">
        <v>101</v>
      </c>
      <c r="B3" s="7"/>
      <c r="C3" s="7"/>
      <c r="D3" s="7"/>
      <c r="E3" s="7"/>
      <c r="F3" s="37"/>
      <c r="G3" s="37"/>
    </row>
    <row r="4" spans="1:7" x14ac:dyDescent="0.6">
      <c r="A4" s="1">
        <v>102</v>
      </c>
      <c r="B4" s="7"/>
      <c r="C4" s="7"/>
      <c r="D4" s="7"/>
      <c r="E4" s="7"/>
      <c r="F4" s="37"/>
      <c r="G4" s="37"/>
    </row>
    <row r="5" spans="1:7" x14ac:dyDescent="0.6">
      <c r="A5" s="1">
        <v>103</v>
      </c>
      <c r="B5" s="7"/>
      <c r="C5" s="7"/>
      <c r="D5" s="7"/>
      <c r="E5" s="7"/>
      <c r="F5" s="37"/>
      <c r="G5" s="37"/>
    </row>
    <row r="6" spans="1:7" x14ac:dyDescent="0.6">
      <c r="A6" s="1">
        <v>104</v>
      </c>
      <c r="B6" s="7"/>
      <c r="C6" s="7"/>
      <c r="D6" s="7"/>
      <c r="E6" s="7"/>
      <c r="F6" s="37"/>
      <c r="G6" s="37"/>
    </row>
    <row r="7" spans="1:7" x14ac:dyDescent="0.6">
      <c r="A7" s="1">
        <v>105</v>
      </c>
      <c r="B7" s="7"/>
      <c r="C7" s="7"/>
      <c r="D7" s="7"/>
      <c r="E7" s="7"/>
      <c r="F7" s="37"/>
      <c r="G7" s="37"/>
    </row>
    <row r="8" spans="1:7" x14ac:dyDescent="0.6">
      <c r="A8" s="1">
        <v>106</v>
      </c>
      <c r="B8" s="7"/>
      <c r="C8" s="7"/>
      <c r="D8" s="7"/>
      <c r="E8" s="7"/>
      <c r="F8" s="37"/>
      <c r="G8" s="37"/>
    </row>
    <row r="9" spans="1:7" x14ac:dyDescent="0.6">
      <c r="A9" s="1">
        <v>107</v>
      </c>
      <c r="B9" s="7"/>
      <c r="C9" s="7"/>
      <c r="D9" s="7"/>
      <c r="E9" s="7"/>
      <c r="F9" s="37"/>
      <c r="G9" s="37"/>
    </row>
    <row r="10" spans="1:7" x14ac:dyDescent="0.6">
      <c r="A10" s="1">
        <v>108</v>
      </c>
      <c r="B10" s="7"/>
      <c r="C10" s="7"/>
      <c r="D10" s="7"/>
      <c r="E10" s="7"/>
      <c r="F10" s="37"/>
      <c r="G10" s="37"/>
    </row>
    <row r="11" spans="1:7" x14ac:dyDescent="0.6">
      <c r="A11" s="1">
        <v>109</v>
      </c>
      <c r="B11" s="7"/>
      <c r="C11" s="7"/>
      <c r="D11" s="7"/>
      <c r="E11" s="7"/>
      <c r="F11" s="37"/>
      <c r="G11" s="37"/>
    </row>
    <row r="12" spans="1:7" x14ac:dyDescent="0.6">
      <c r="A12" s="1">
        <v>110</v>
      </c>
      <c r="B12" s="7"/>
      <c r="C12" s="7"/>
      <c r="D12" s="7"/>
      <c r="E12" s="7"/>
      <c r="F12" s="37"/>
      <c r="G12" s="37"/>
    </row>
    <row r="13" spans="1:7" x14ac:dyDescent="0.6">
      <c r="A13" s="1">
        <v>111</v>
      </c>
      <c r="B13" s="7"/>
      <c r="C13" s="7"/>
      <c r="D13" s="7"/>
      <c r="E13" s="7"/>
      <c r="F13" s="37"/>
      <c r="G13" s="37"/>
    </row>
    <row r="14" spans="1:7" x14ac:dyDescent="0.6">
      <c r="A14" s="1">
        <v>112</v>
      </c>
      <c r="B14" s="7"/>
      <c r="C14" s="7"/>
      <c r="D14" s="7"/>
      <c r="E14" s="7"/>
      <c r="F14" s="37"/>
      <c r="G14" s="37"/>
    </row>
    <row r="15" spans="1:7" x14ac:dyDescent="0.6">
      <c r="A15" s="1">
        <v>113</v>
      </c>
      <c r="B15" s="7"/>
      <c r="C15" s="7"/>
      <c r="D15" s="7"/>
      <c r="E15" s="7"/>
      <c r="F15" s="37"/>
      <c r="G15" s="37"/>
    </row>
    <row r="16" spans="1:7" x14ac:dyDescent="0.6">
      <c r="A16" s="1">
        <v>114</v>
      </c>
      <c r="B16" s="7"/>
      <c r="C16" s="7"/>
      <c r="D16" s="7"/>
      <c r="E16" s="7"/>
      <c r="F16" s="37"/>
      <c r="G16" s="37"/>
    </row>
    <row r="17" spans="1:7" x14ac:dyDescent="0.6">
      <c r="A17" s="1">
        <v>115</v>
      </c>
      <c r="B17" s="7"/>
      <c r="C17" s="7"/>
      <c r="D17" s="7"/>
      <c r="E17" s="7"/>
      <c r="F17" s="37"/>
      <c r="G17" s="37"/>
    </row>
    <row r="18" spans="1:7" x14ac:dyDescent="0.6">
      <c r="A18" s="1">
        <v>116</v>
      </c>
      <c r="B18" s="7"/>
      <c r="C18" s="7"/>
      <c r="D18" s="7"/>
      <c r="E18" s="7"/>
      <c r="F18" s="37"/>
      <c r="G18" s="37"/>
    </row>
    <row r="19" spans="1:7" x14ac:dyDescent="0.6">
      <c r="A19" s="1">
        <v>117</v>
      </c>
      <c r="B19" s="7"/>
      <c r="C19" s="7"/>
      <c r="D19" s="7"/>
      <c r="E19" s="7"/>
      <c r="F19" s="37"/>
      <c r="G19" s="37"/>
    </row>
    <row r="20" spans="1:7" x14ac:dyDescent="0.6">
      <c r="A20" s="1">
        <v>118</v>
      </c>
      <c r="B20" s="7"/>
      <c r="C20" s="7"/>
      <c r="D20" s="7"/>
      <c r="E20" s="7"/>
      <c r="F20" s="37"/>
      <c r="G20" s="37"/>
    </row>
    <row r="21" spans="1:7" x14ac:dyDescent="0.6">
      <c r="A21" s="1">
        <v>119</v>
      </c>
      <c r="B21" s="7"/>
      <c r="C21" s="7"/>
      <c r="D21" s="7"/>
      <c r="E21" s="7"/>
      <c r="F21" s="37"/>
      <c r="G21" s="37"/>
    </row>
    <row r="22" spans="1:7" x14ac:dyDescent="0.6">
      <c r="A22" s="1">
        <v>120</v>
      </c>
      <c r="B22" s="7"/>
      <c r="C22" s="7"/>
      <c r="D22" s="7"/>
      <c r="E22" s="7"/>
      <c r="F22" s="37"/>
      <c r="G22" s="37"/>
    </row>
    <row r="23" spans="1:7" x14ac:dyDescent="0.6">
      <c r="A23" s="1">
        <v>121</v>
      </c>
      <c r="B23" s="7"/>
      <c r="C23" s="7"/>
      <c r="D23" s="7"/>
      <c r="E23" s="7"/>
      <c r="F23" s="37"/>
      <c r="G23" s="37"/>
    </row>
    <row r="24" spans="1:7" x14ac:dyDescent="0.6">
      <c r="A24" s="1">
        <v>122</v>
      </c>
      <c r="B24" s="7"/>
      <c r="C24" s="7"/>
      <c r="D24" s="7"/>
      <c r="E24" s="7"/>
      <c r="F24" s="37"/>
      <c r="G24" s="37"/>
    </row>
    <row r="25" spans="1:7" x14ac:dyDescent="0.6">
      <c r="A25" s="1">
        <v>123</v>
      </c>
      <c r="B25" s="7"/>
      <c r="C25" s="7"/>
      <c r="D25" s="7"/>
      <c r="E25" s="7"/>
      <c r="F25" s="37"/>
      <c r="G25" s="37"/>
    </row>
    <row r="26" spans="1:7" x14ac:dyDescent="0.6">
      <c r="A26" s="1">
        <v>124</v>
      </c>
      <c r="B26" s="7"/>
      <c r="C26" s="7"/>
      <c r="D26" s="7"/>
      <c r="E26" s="7"/>
      <c r="F26" s="37"/>
      <c r="G26" s="37"/>
    </row>
    <row r="27" spans="1:7" x14ac:dyDescent="0.6">
      <c r="A27" s="1">
        <v>125</v>
      </c>
      <c r="B27" s="7"/>
      <c r="C27" s="7"/>
      <c r="D27" s="7"/>
      <c r="E27" s="7"/>
      <c r="F27" s="37"/>
      <c r="G27" s="37"/>
    </row>
    <row r="28" spans="1:7" x14ac:dyDescent="0.6">
      <c r="A28" s="1">
        <v>126</v>
      </c>
      <c r="B28" s="7"/>
      <c r="C28" s="7"/>
      <c r="D28" s="7"/>
      <c r="E28" s="7"/>
      <c r="F28" s="37"/>
      <c r="G28" s="37"/>
    </row>
    <row r="29" spans="1:7" x14ac:dyDescent="0.6">
      <c r="A29" s="1">
        <v>127</v>
      </c>
      <c r="B29" s="7"/>
      <c r="C29" s="7"/>
      <c r="D29" s="7"/>
      <c r="E29" s="7"/>
      <c r="F29" s="37"/>
      <c r="G29" s="37"/>
    </row>
    <row r="30" spans="1:7" x14ac:dyDescent="0.6">
      <c r="A30" s="1">
        <v>128</v>
      </c>
      <c r="B30" s="7"/>
      <c r="C30" s="7"/>
      <c r="D30" s="7"/>
      <c r="E30" s="7"/>
      <c r="F30" s="37"/>
      <c r="G30" s="37"/>
    </row>
    <row r="31" spans="1:7" x14ac:dyDescent="0.6">
      <c r="A31" s="1">
        <v>129</v>
      </c>
      <c r="B31" s="7"/>
      <c r="C31" s="7"/>
      <c r="D31" s="7"/>
      <c r="E31" s="7"/>
      <c r="F31" s="37"/>
      <c r="G31" s="37"/>
    </row>
    <row r="32" spans="1:7" x14ac:dyDescent="0.6">
      <c r="A32" s="1">
        <v>130</v>
      </c>
      <c r="B32" s="7"/>
      <c r="C32" s="7"/>
      <c r="D32" s="7"/>
      <c r="E32" s="7"/>
      <c r="F32" s="37"/>
      <c r="G32" s="37"/>
    </row>
    <row r="33" spans="1:7" x14ac:dyDescent="0.6">
      <c r="A33" s="1">
        <v>131</v>
      </c>
      <c r="B33" s="7"/>
      <c r="C33" s="7"/>
      <c r="D33" s="7"/>
      <c r="E33" s="7"/>
      <c r="F33" s="37"/>
      <c r="G33" s="37"/>
    </row>
    <row r="34" spans="1:7" x14ac:dyDescent="0.6">
      <c r="A34" s="1">
        <v>132</v>
      </c>
      <c r="B34" s="7"/>
      <c r="C34" s="7"/>
      <c r="D34" s="7"/>
      <c r="E34" s="7"/>
      <c r="F34" s="37"/>
      <c r="G34" s="37"/>
    </row>
    <row r="35" spans="1:7" x14ac:dyDescent="0.6">
      <c r="A35" s="1">
        <v>133</v>
      </c>
      <c r="B35" s="7"/>
      <c r="C35" s="7"/>
      <c r="D35" s="7"/>
      <c r="E35" s="7"/>
      <c r="F35" s="37"/>
      <c r="G35" s="37"/>
    </row>
    <row r="36" spans="1:7" x14ac:dyDescent="0.6">
      <c r="A36" s="1">
        <v>134</v>
      </c>
      <c r="B36" s="7"/>
      <c r="C36" s="7"/>
      <c r="D36" s="7"/>
      <c r="E36" s="7"/>
      <c r="F36" s="37"/>
      <c r="G36" s="37"/>
    </row>
    <row r="37" spans="1:7" x14ac:dyDescent="0.6">
      <c r="A37" s="1">
        <v>135</v>
      </c>
      <c r="B37" s="7"/>
      <c r="C37" s="7"/>
      <c r="D37" s="7"/>
      <c r="E37" s="7"/>
      <c r="F37" s="37"/>
      <c r="G37" s="37"/>
    </row>
    <row r="38" spans="1:7" x14ac:dyDescent="0.6">
      <c r="A38" s="1">
        <v>136</v>
      </c>
      <c r="B38" s="7"/>
      <c r="C38" s="7"/>
      <c r="D38" s="7"/>
      <c r="E38" s="7"/>
      <c r="F38" s="37"/>
      <c r="G38" s="37"/>
    </row>
    <row r="39" spans="1:7" x14ac:dyDescent="0.6">
      <c r="A39" s="1">
        <v>137</v>
      </c>
      <c r="B39" s="7"/>
      <c r="C39" s="7"/>
      <c r="D39" s="7"/>
      <c r="E39" s="7"/>
      <c r="F39" s="37"/>
      <c r="G39" s="37"/>
    </row>
    <row r="40" spans="1:7" x14ac:dyDescent="0.6">
      <c r="A40" s="1">
        <v>138</v>
      </c>
      <c r="B40" s="7"/>
      <c r="C40" s="7"/>
      <c r="D40" s="7"/>
      <c r="E40" s="7"/>
      <c r="F40" s="37"/>
      <c r="G40" s="37"/>
    </row>
    <row r="41" spans="1:7" x14ac:dyDescent="0.6">
      <c r="A41" s="1">
        <v>139</v>
      </c>
      <c r="B41" s="7"/>
      <c r="C41" s="7"/>
      <c r="D41" s="7"/>
      <c r="E41" s="7"/>
      <c r="F41" s="37"/>
      <c r="G41" s="37"/>
    </row>
    <row r="42" spans="1:7" x14ac:dyDescent="0.6">
      <c r="A42" s="1">
        <v>140</v>
      </c>
      <c r="B42" s="7"/>
      <c r="C42" s="7"/>
      <c r="D42" s="7"/>
      <c r="E42" s="7"/>
      <c r="F42" s="37"/>
      <c r="G42" s="37"/>
    </row>
    <row r="43" spans="1:7" x14ac:dyDescent="0.6">
      <c r="A43" s="1">
        <v>141</v>
      </c>
      <c r="B43" s="7"/>
      <c r="C43" s="7"/>
      <c r="D43" s="7"/>
      <c r="E43" s="7"/>
      <c r="F43" s="37"/>
      <c r="G43" s="37"/>
    </row>
    <row r="44" spans="1:7" x14ac:dyDescent="0.6">
      <c r="A44" s="1">
        <v>142</v>
      </c>
      <c r="B44" s="7"/>
      <c r="C44" s="7"/>
      <c r="D44" s="7"/>
      <c r="E44" s="7"/>
      <c r="F44" s="37"/>
      <c r="G44" s="37"/>
    </row>
    <row r="45" spans="1:7" x14ac:dyDescent="0.6">
      <c r="A45" s="1">
        <v>143</v>
      </c>
      <c r="B45" s="7"/>
      <c r="C45" s="7"/>
      <c r="D45" s="7"/>
      <c r="E45" s="7"/>
      <c r="F45" s="37"/>
      <c r="G45" s="37"/>
    </row>
    <row r="46" spans="1:7" x14ac:dyDescent="0.6">
      <c r="A46" s="1">
        <v>144</v>
      </c>
      <c r="B46" s="7"/>
      <c r="C46" s="7"/>
      <c r="D46" s="7"/>
      <c r="E46" s="7"/>
      <c r="F46" s="37"/>
      <c r="G46" s="37"/>
    </row>
    <row r="47" spans="1:7" x14ac:dyDescent="0.6">
      <c r="A47" s="1">
        <v>145</v>
      </c>
      <c r="B47" s="7"/>
      <c r="C47" s="7"/>
      <c r="D47" s="7"/>
      <c r="E47" s="7"/>
      <c r="F47" s="37"/>
      <c r="G47" s="37"/>
    </row>
    <row r="48" spans="1:7" x14ac:dyDescent="0.6">
      <c r="A48" s="1">
        <v>146</v>
      </c>
      <c r="B48" s="7"/>
      <c r="C48" s="7"/>
      <c r="D48" s="7"/>
      <c r="E48" s="7"/>
      <c r="F48" s="37"/>
      <c r="G48" s="37"/>
    </row>
    <row r="49" spans="1:7" x14ac:dyDescent="0.6">
      <c r="A49" s="1">
        <v>147</v>
      </c>
      <c r="B49" s="7"/>
      <c r="C49" s="7"/>
      <c r="D49" s="7"/>
      <c r="E49" s="7"/>
      <c r="F49" s="37"/>
      <c r="G49" s="37"/>
    </row>
    <row r="50" spans="1:7" x14ac:dyDescent="0.6">
      <c r="A50" s="1">
        <v>148</v>
      </c>
      <c r="B50" s="7"/>
      <c r="C50" s="7"/>
      <c r="D50" s="7"/>
      <c r="E50" s="7"/>
      <c r="F50" s="37"/>
      <c r="G50" s="37"/>
    </row>
    <row r="51" spans="1:7" x14ac:dyDescent="0.6">
      <c r="A51" s="1">
        <v>149</v>
      </c>
      <c r="B51" s="7"/>
      <c r="C51" s="7"/>
      <c r="D51" s="7"/>
      <c r="E51" s="7"/>
      <c r="F51" s="37"/>
      <c r="G51" s="37"/>
    </row>
    <row r="52" spans="1:7" x14ac:dyDescent="0.6">
      <c r="A52" s="1">
        <v>150</v>
      </c>
      <c r="B52" s="7"/>
      <c r="C52" s="7"/>
      <c r="D52" s="7"/>
      <c r="E52" s="7"/>
      <c r="F52" s="37"/>
      <c r="G52" s="37"/>
    </row>
    <row r="53" spans="1:7" x14ac:dyDescent="0.6">
      <c r="A53" s="1">
        <v>151</v>
      </c>
      <c r="B53" s="7"/>
      <c r="C53" s="7"/>
      <c r="D53" s="7"/>
      <c r="E53" s="7"/>
      <c r="F53" s="37"/>
      <c r="G53" s="37"/>
    </row>
    <row r="54" spans="1:7" x14ac:dyDescent="0.6">
      <c r="A54" s="1">
        <v>152</v>
      </c>
      <c r="B54" s="7"/>
      <c r="C54" s="7"/>
      <c r="D54" s="7"/>
      <c r="E54" s="7"/>
      <c r="F54" s="37"/>
      <c r="G54" s="37"/>
    </row>
    <row r="55" spans="1:7" x14ac:dyDescent="0.6">
      <c r="A55" s="1">
        <v>153</v>
      </c>
      <c r="B55" s="7"/>
      <c r="C55" s="7"/>
      <c r="D55" s="7"/>
      <c r="E55" s="7"/>
      <c r="F55" s="37"/>
      <c r="G55" s="37"/>
    </row>
    <row r="56" spans="1:7" x14ac:dyDescent="0.6">
      <c r="A56" s="1">
        <v>154</v>
      </c>
      <c r="B56" s="7"/>
      <c r="C56" s="7"/>
      <c r="D56" s="7"/>
      <c r="E56" s="7"/>
      <c r="F56" s="37"/>
      <c r="G56" s="37"/>
    </row>
    <row r="57" spans="1:7" x14ac:dyDescent="0.6">
      <c r="A57" s="1">
        <v>155</v>
      </c>
      <c r="B57" s="7"/>
      <c r="C57" s="7"/>
      <c r="D57" s="7"/>
      <c r="E57" s="7"/>
      <c r="F57" s="37"/>
      <c r="G57" s="37"/>
    </row>
    <row r="58" spans="1:7" x14ac:dyDescent="0.6">
      <c r="A58" s="1">
        <v>156</v>
      </c>
      <c r="B58" s="7"/>
      <c r="C58" s="7"/>
      <c r="D58" s="7"/>
      <c r="E58" s="7"/>
      <c r="F58" s="37"/>
      <c r="G58" s="37"/>
    </row>
    <row r="59" spans="1:7" x14ac:dyDescent="0.6">
      <c r="A59" s="1">
        <v>157</v>
      </c>
      <c r="B59" s="7"/>
      <c r="C59" s="7"/>
      <c r="D59" s="7"/>
      <c r="E59" s="7"/>
      <c r="F59" s="37"/>
      <c r="G59" s="37"/>
    </row>
    <row r="60" spans="1:7" x14ac:dyDescent="0.6">
      <c r="A60" s="1">
        <v>158</v>
      </c>
      <c r="B60" s="7"/>
      <c r="C60" s="7"/>
      <c r="D60" s="7"/>
      <c r="E60" s="7"/>
      <c r="F60" s="37"/>
      <c r="G60" s="37"/>
    </row>
    <row r="61" spans="1:7" x14ac:dyDescent="0.6">
      <c r="A61" s="1">
        <v>159</v>
      </c>
      <c r="B61" s="7"/>
      <c r="C61" s="7"/>
      <c r="D61" s="7"/>
      <c r="E61" s="7"/>
      <c r="F61" s="37"/>
      <c r="G61" s="37"/>
    </row>
    <row r="62" spans="1:7" x14ac:dyDescent="0.6">
      <c r="A62" s="1">
        <v>160</v>
      </c>
      <c r="B62" s="7"/>
      <c r="C62" s="7"/>
      <c r="D62" s="7"/>
      <c r="E62" s="7"/>
      <c r="F62" s="37"/>
      <c r="G62" s="37"/>
    </row>
    <row r="63" spans="1:7" x14ac:dyDescent="0.6">
      <c r="A63" s="1">
        <v>161</v>
      </c>
      <c r="B63" s="7"/>
      <c r="C63" s="7"/>
      <c r="D63" s="7"/>
      <c r="E63" s="7"/>
      <c r="F63" s="37"/>
      <c r="G63" s="37"/>
    </row>
    <row r="64" spans="1:7" x14ac:dyDescent="0.6">
      <c r="A64" s="1">
        <v>162</v>
      </c>
      <c r="B64" s="7"/>
      <c r="C64" s="7"/>
      <c r="D64" s="7"/>
      <c r="E64" s="7"/>
      <c r="F64" s="37"/>
      <c r="G64" s="37"/>
    </row>
    <row r="65" spans="1:7" x14ac:dyDescent="0.6">
      <c r="A65" s="1">
        <v>163</v>
      </c>
      <c r="B65" s="7"/>
      <c r="C65" s="7"/>
      <c r="D65" s="7"/>
      <c r="E65" s="7"/>
      <c r="F65" s="37"/>
      <c r="G65" s="37"/>
    </row>
    <row r="66" spans="1:7" x14ac:dyDescent="0.6">
      <c r="A66" s="1">
        <v>164</v>
      </c>
      <c r="B66" s="7"/>
      <c r="C66" s="7"/>
      <c r="D66" s="7"/>
      <c r="E66" s="7"/>
      <c r="F66" s="37"/>
      <c r="G66" s="37"/>
    </row>
    <row r="67" spans="1:7" x14ac:dyDescent="0.6">
      <c r="A67" s="1">
        <v>165</v>
      </c>
      <c r="B67" s="7"/>
      <c r="C67" s="7"/>
      <c r="D67" s="7"/>
      <c r="E67" s="7"/>
      <c r="F67" s="37"/>
      <c r="G67" s="37"/>
    </row>
    <row r="68" spans="1:7" x14ac:dyDescent="0.6">
      <c r="A68" s="1">
        <v>166</v>
      </c>
      <c r="B68" s="7"/>
      <c r="C68" s="7"/>
      <c r="D68" s="7"/>
      <c r="E68" s="7"/>
      <c r="F68" s="37"/>
      <c r="G68" s="37"/>
    </row>
    <row r="69" spans="1:7" x14ac:dyDescent="0.6">
      <c r="A69" s="1">
        <v>167</v>
      </c>
      <c r="B69" s="7"/>
      <c r="C69" s="7"/>
      <c r="D69" s="7"/>
      <c r="E69" s="7"/>
      <c r="F69" s="37"/>
      <c r="G69" s="37"/>
    </row>
    <row r="70" spans="1:7" x14ac:dyDescent="0.6">
      <c r="A70" s="1">
        <v>168</v>
      </c>
      <c r="B70" s="7"/>
      <c r="C70" s="7"/>
      <c r="D70" s="7"/>
      <c r="E70" s="7"/>
      <c r="F70" s="37"/>
      <c r="G70" s="37"/>
    </row>
    <row r="71" spans="1:7" x14ac:dyDescent="0.6">
      <c r="A71" s="1">
        <v>169</v>
      </c>
      <c r="B71" s="7"/>
      <c r="C71" s="7"/>
      <c r="D71" s="7"/>
      <c r="E71" s="7"/>
      <c r="F71" s="37"/>
      <c r="G71" s="37"/>
    </row>
    <row r="72" spans="1:7" x14ac:dyDescent="0.6">
      <c r="A72" s="1">
        <v>170</v>
      </c>
      <c r="B72" s="7"/>
      <c r="C72" s="7"/>
      <c r="D72" s="7"/>
      <c r="E72" s="7"/>
      <c r="F72" s="37"/>
      <c r="G72" s="37"/>
    </row>
    <row r="73" spans="1:7" x14ac:dyDescent="0.6">
      <c r="A73" s="1">
        <v>171</v>
      </c>
      <c r="B73" s="7"/>
      <c r="C73" s="7"/>
      <c r="D73" s="7"/>
      <c r="E73" s="7"/>
      <c r="F73" s="37"/>
      <c r="G73" s="37"/>
    </row>
    <row r="74" spans="1:7" x14ac:dyDescent="0.6">
      <c r="A74" s="1">
        <v>172</v>
      </c>
      <c r="B74" s="7"/>
      <c r="C74" s="7"/>
      <c r="D74" s="7"/>
      <c r="E74" s="7"/>
      <c r="F74" s="37"/>
      <c r="G74" s="37"/>
    </row>
    <row r="75" spans="1:7" x14ac:dyDescent="0.6">
      <c r="A75" s="1">
        <v>173</v>
      </c>
      <c r="B75" s="7"/>
      <c r="C75" s="7"/>
      <c r="D75" s="7"/>
      <c r="E75" s="7"/>
      <c r="F75" s="37"/>
      <c r="G75" s="37"/>
    </row>
    <row r="76" spans="1:7" x14ac:dyDescent="0.6">
      <c r="A76" s="1">
        <v>174</v>
      </c>
      <c r="B76" s="7"/>
      <c r="C76" s="7"/>
      <c r="D76" s="7"/>
      <c r="E76" s="7"/>
      <c r="F76" s="37"/>
      <c r="G76" s="37"/>
    </row>
    <row r="77" spans="1:7" x14ac:dyDescent="0.6">
      <c r="A77" s="1">
        <v>175</v>
      </c>
      <c r="B77" s="7"/>
      <c r="C77" s="7"/>
      <c r="D77" s="7"/>
      <c r="E77" s="7"/>
      <c r="F77" s="37"/>
      <c r="G77" s="37"/>
    </row>
    <row r="78" spans="1:7" x14ac:dyDescent="0.6">
      <c r="A78" s="1">
        <v>176</v>
      </c>
      <c r="B78" s="7"/>
      <c r="C78" s="7"/>
      <c r="D78" s="7"/>
      <c r="E78" s="7"/>
      <c r="F78" s="37"/>
      <c r="G78" s="37"/>
    </row>
    <row r="79" spans="1:7" x14ac:dyDescent="0.6">
      <c r="A79" s="1">
        <v>177</v>
      </c>
      <c r="B79" s="7"/>
      <c r="C79" s="7"/>
      <c r="D79" s="7"/>
      <c r="E79" s="7"/>
      <c r="F79" s="37"/>
      <c r="G79" s="37"/>
    </row>
    <row r="80" spans="1:7" x14ac:dyDescent="0.6">
      <c r="A80" s="1">
        <v>178</v>
      </c>
      <c r="B80" s="7"/>
      <c r="C80" s="7"/>
      <c r="D80" s="7"/>
      <c r="E80" s="7"/>
      <c r="F80" s="37"/>
      <c r="G80" s="37"/>
    </row>
    <row r="81" spans="1:7" x14ac:dyDescent="0.6">
      <c r="A81" s="1">
        <v>179</v>
      </c>
      <c r="B81" s="7"/>
      <c r="C81" s="7"/>
      <c r="D81" s="7"/>
      <c r="E81" s="7"/>
      <c r="F81" s="37"/>
      <c r="G81" s="37"/>
    </row>
    <row r="82" spans="1:7" x14ac:dyDescent="0.6">
      <c r="A82" s="1">
        <v>180</v>
      </c>
      <c r="B82" s="7"/>
      <c r="C82" s="7"/>
      <c r="D82" s="7"/>
      <c r="E82" s="7"/>
      <c r="F82" s="37"/>
      <c r="G82" s="37"/>
    </row>
    <row r="83" spans="1:7" x14ac:dyDescent="0.6">
      <c r="A83" s="1">
        <v>181</v>
      </c>
      <c r="B83" s="7"/>
      <c r="C83" s="7"/>
      <c r="D83" s="7"/>
      <c r="E83" s="7"/>
      <c r="F83" s="37"/>
      <c r="G83" s="37"/>
    </row>
    <row r="84" spans="1:7" x14ac:dyDescent="0.6">
      <c r="A84" s="1">
        <v>182</v>
      </c>
      <c r="B84" s="7"/>
      <c r="C84" s="7"/>
      <c r="D84" s="7"/>
      <c r="E84" s="7"/>
      <c r="F84" s="37"/>
      <c r="G84" s="37"/>
    </row>
    <row r="85" spans="1:7" x14ac:dyDescent="0.6">
      <c r="A85" s="1">
        <v>183</v>
      </c>
      <c r="B85" s="7"/>
      <c r="C85" s="7"/>
      <c r="D85" s="7"/>
      <c r="E85" s="7"/>
      <c r="F85" s="37"/>
      <c r="G85" s="37"/>
    </row>
    <row r="86" spans="1:7" x14ac:dyDescent="0.6">
      <c r="A86" s="1">
        <v>184</v>
      </c>
      <c r="B86" s="7"/>
      <c r="C86" s="7"/>
      <c r="D86" s="7"/>
      <c r="E86" s="7"/>
      <c r="F86" s="37"/>
      <c r="G86" s="37"/>
    </row>
    <row r="87" spans="1:7" x14ac:dyDescent="0.6">
      <c r="A87" s="1">
        <v>185</v>
      </c>
      <c r="B87" s="7"/>
      <c r="C87" s="7"/>
      <c r="D87" s="7"/>
      <c r="E87" s="7"/>
      <c r="F87" s="37"/>
      <c r="G87" s="37"/>
    </row>
    <row r="88" spans="1:7" x14ac:dyDescent="0.6">
      <c r="A88" s="1">
        <v>186</v>
      </c>
      <c r="B88" s="7"/>
      <c r="C88" s="7"/>
      <c r="D88" s="7"/>
      <c r="E88" s="7"/>
      <c r="F88" s="37"/>
      <c r="G88" s="37"/>
    </row>
    <row r="89" spans="1:7" x14ac:dyDescent="0.6">
      <c r="A89" s="1">
        <v>187</v>
      </c>
      <c r="B89" s="7"/>
      <c r="C89" s="7"/>
      <c r="D89" s="7"/>
      <c r="E89" s="7"/>
      <c r="F89" s="37"/>
      <c r="G89" s="37"/>
    </row>
    <row r="90" spans="1:7" x14ac:dyDescent="0.6">
      <c r="A90" s="1">
        <v>188</v>
      </c>
      <c r="B90" s="7"/>
      <c r="C90" s="7"/>
      <c r="D90" s="7"/>
      <c r="E90" s="7"/>
      <c r="F90" s="37"/>
      <c r="G90" s="37"/>
    </row>
    <row r="91" spans="1:7" x14ac:dyDescent="0.6">
      <c r="A91" s="1">
        <v>189</v>
      </c>
      <c r="B91" s="7"/>
      <c r="C91" s="7"/>
      <c r="D91" s="7"/>
      <c r="E91" s="7"/>
      <c r="F91" s="37"/>
      <c r="G91" s="37"/>
    </row>
    <row r="92" spans="1:7" x14ac:dyDescent="0.6">
      <c r="A92" s="1">
        <v>190</v>
      </c>
      <c r="B92" s="7"/>
      <c r="C92" s="7"/>
      <c r="D92" s="7"/>
      <c r="E92" s="7"/>
      <c r="F92" s="37"/>
      <c r="G92" s="37"/>
    </row>
    <row r="93" spans="1:7" x14ac:dyDescent="0.6">
      <c r="A93" s="1">
        <v>191</v>
      </c>
      <c r="B93" s="7"/>
      <c r="C93" s="7"/>
      <c r="D93" s="7"/>
      <c r="E93" s="7"/>
      <c r="F93" s="37"/>
      <c r="G93" s="37"/>
    </row>
    <row r="94" spans="1:7" x14ac:dyDescent="0.6">
      <c r="A94" s="1">
        <v>192</v>
      </c>
      <c r="B94" s="7"/>
      <c r="C94" s="7"/>
      <c r="D94" s="7"/>
      <c r="E94" s="7"/>
      <c r="F94" s="37"/>
      <c r="G94" s="37"/>
    </row>
    <row r="95" spans="1:7" x14ac:dyDescent="0.6">
      <c r="A95" s="1">
        <v>193</v>
      </c>
      <c r="B95" s="7"/>
      <c r="C95" s="7"/>
      <c r="D95" s="7"/>
      <c r="E95" s="7"/>
      <c r="F95" s="37"/>
      <c r="G95" s="37"/>
    </row>
    <row r="96" spans="1:7" x14ac:dyDescent="0.6">
      <c r="A96" s="1">
        <v>194</v>
      </c>
      <c r="B96" s="7"/>
      <c r="C96" s="7"/>
      <c r="D96" s="7"/>
      <c r="E96" s="7"/>
      <c r="F96" s="37"/>
      <c r="G96" s="37"/>
    </row>
    <row r="97" spans="1:7" x14ac:dyDescent="0.6">
      <c r="A97" s="1">
        <v>195</v>
      </c>
      <c r="B97" s="7"/>
      <c r="C97" s="7"/>
      <c r="D97" s="7"/>
      <c r="E97" s="7"/>
      <c r="F97" s="37"/>
      <c r="G97" s="37"/>
    </row>
    <row r="98" spans="1:7" x14ac:dyDescent="0.6">
      <c r="A98" s="1">
        <v>196</v>
      </c>
      <c r="B98" s="7"/>
      <c r="C98" s="7"/>
      <c r="D98" s="7"/>
      <c r="E98" s="7"/>
      <c r="F98" s="37"/>
      <c r="G98" s="37"/>
    </row>
    <row r="99" spans="1:7" x14ac:dyDescent="0.6">
      <c r="A99" s="1">
        <v>197</v>
      </c>
      <c r="B99" s="7"/>
      <c r="C99" s="7"/>
      <c r="D99" s="7"/>
      <c r="E99" s="7"/>
      <c r="F99" s="37"/>
      <c r="G99" s="37"/>
    </row>
    <row r="100" spans="1:7" x14ac:dyDescent="0.6">
      <c r="A100" s="1">
        <v>198</v>
      </c>
      <c r="B100" s="7"/>
      <c r="C100" s="7"/>
      <c r="D100" s="7"/>
      <c r="E100" s="7"/>
      <c r="F100" s="37"/>
      <c r="G100" s="37"/>
    </row>
    <row r="101" spans="1:7" x14ac:dyDescent="0.6">
      <c r="A101" s="1">
        <v>199</v>
      </c>
      <c r="B101" s="7"/>
      <c r="C101" s="7"/>
      <c r="D101" s="7"/>
      <c r="E101" s="7"/>
      <c r="F101" s="37"/>
      <c r="G101" s="37"/>
    </row>
    <row r="102" spans="1:7" x14ac:dyDescent="0.6">
      <c r="A102" s="1">
        <v>200</v>
      </c>
      <c r="B102" s="7"/>
      <c r="C102" s="7"/>
      <c r="D102" s="7"/>
      <c r="E102" s="7"/>
      <c r="F102" s="37"/>
      <c r="G102" s="37"/>
    </row>
    <row r="103" spans="1:7" x14ac:dyDescent="0.6">
      <c r="A103" s="1">
        <v>201</v>
      </c>
      <c r="B103" s="7"/>
      <c r="C103" s="7"/>
      <c r="D103" s="7"/>
      <c r="E103" s="7"/>
      <c r="F103" s="37"/>
      <c r="G103" s="37"/>
    </row>
    <row r="104" spans="1:7" x14ac:dyDescent="0.6">
      <c r="A104" s="1">
        <v>202</v>
      </c>
      <c r="B104" s="7"/>
      <c r="C104" s="7"/>
      <c r="D104" s="7"/>
      <c r="E104" s="7"/>
      <c r="F104" s="37"/>
      <c r="G104" s="37"/>
    </row>
    <row r="105" spans="1:7" x14ac:dyDescent="0.6">
      <c r="A105" s="1">
        <v>203</v>
      </c>
      <c r="B105" s="7"/>
      <c r="C105" s="7"/>
      <c r="D105" s="7"/>
      <c r="E105" s="7"/>
      <c r="F105" s="37"/>
      <c r="G105" s="37"/>
    </row>
    <row r="106" spans="1:7" x14ac:dyDescent="0.6">
      <c r="A106" s="1">
        <v>204</v>
      </c>
      <c r="B106" s="7"/>
      <c r="C106" s="7"/>
      <c r="D106" s="7"/>
      <c r="E106" s="7"/>
      <c r="F106" s="37"/>
      <c r="G106" s="37"/>
    </row>
    <row r="107" spans="1:7" x14ac:dyDescent="0.6">
      <c r="A107" s="1">
        <v>205</v>
      </c>
      <c r="B107" s="7"/>
      <c r="C107" s="7"/>
      <c r="D107" s="7"/>
      <c r="E107" s="7"/>
      <c r="F107" s="37"/>
      <c r="G107" s="37"/>
    </row>
    <row r="108" spans="1:7" x14ac:dyDescent="0.6">
      <c r="A108" s="1">
        <v>206</v>
      </c>
      <c r="B108" s="7"/>
      <c r="C108" s="7"/>
      <c r="D108" s="7"/>
      <c r="E108" s="7"/>
      <c r="F108" s="37"/>
      <c r="G108" s="37"/>
    </row>
    <row r="109" spans="1:7" x14ac:dyDescent="0.6">
      <c r="A109" s="1">
        <v>207</v>
      </c>
      <c r="B109" s="7"/>
      <c r="C109" s="7"/>
      <c r="D109" s="7"/>
      <c r="E109" s="7"/>
      <c r="F109" s="37"/>
      <c r="G109" s="37"/>
    </row>
    <row r="110" spans="1:7" x14ac:dyDescent="0.6">
      <c r="A110" s="1">
        <v>208</v>
      </c>
      <c r="B110" s="7"/>
      <c r="C110" s="7"/>
      <c r="D110" s="7"/>
      <c r="E110" s="7"/>
      <c r="F110" s="37"/>
      <c r="G110" s="37"/>
    </row>
    <row r="111" spans="1:7" x14ac:dyDescent="0.6">
      <c r="A111" s="1">
        <v>209</v>
      </c>
      <c r="B111" s="7"/>
      <c r="C111" s="7"/>
      <c r="D111" s="7"/>
      <c r="E111" s="7"/>
      <c r="F111" s="37"/>
      <c r="G111" s="37"/>
    </row>
    <row r="112" spans="1:7" x14ac:dyDescent="0.6">
      <c r="A112" s="1">
        <v>210</v>
      </c>
      <c r="B112" s="7"/>
      <c r="C112" s="7"/>
      <c r="D112" s="7"/>
      <c r="E112" s="7"/>
      <c r="F112" s="37"/>
      <c r="G112" s="37"/>
    </row>
    <row r="113" spans="1:7" x14ac:dyDescent="0.6">
      <c r="A113" s="1">
        <v>211</v>
      </c>
      <c r="B113" s="7"/>
      <c r="C113" s="7"/>
      <c r="D113" s="7"/>
      <c r="E113" s="7"/>
      <c r="F113" s="37"/>
      <c r="G113" s="37"/>
    </row>
    <row r="114" spans="1:7" x14ac:dyDescent="0.6">
      <c r="A114" s="1">
        <v>212</v>
      </c>
      <c r="B114" s="7"/>
      <c r="C114" s="7"/>
      <c r="D114" s="7"/>
      <c r="E114" s="7"/>
      <c r="F114" s="37"/>
      <c r="G114" s="37"/>
    </row>
    <row r="115" spans="1:7" x14ac:dyDescent="0.6">
      <c r="A115" s="1">
        <v>213</v>
      </c>
      <c r="B115" s="7"/>
      <c r="C115" s="7"/>
      <c r="D115" s="7"/>
      <c r="E115" s="7"/>
      <c r="F115" s="37"/>
      <c r="G115" s="37"/>
    </row>
    <row r="116" spans="1:7" x14ac:dyDescent="0.6">
      <c r="A116" s="1">
        <v>214</v>
      </c>
      <c r="B116" s="7"/>
      <c r="C116" s="7"/>
      <c r="D116" s="7"/>
      <c r="E116" s="7"/>
      <c r="F116" s="37"/>
      <c r="G116" s="37"/>
    </row>
    <row r="117" spans="1:7" x14ac:dyDescent="0.6">
      <c r="A117" s="1">
        <v>215</v>
      </c>
      <c r="B117" s="7"/>
      <c r="C117" s="7"/>
      <c r="D117" s="7"/>
      <c r="E117" s="7"/>
      <c r="F117" s="37"/>
      <c r="G117" s="37"/>
    </row>
    <row r="118" spans="1:7" x14ac:dyDescent="0.6">
      <c r="A118" s="1">
        <v>216</v>
      </c>
      <c r="B118" s="7"/>
      <c r="C118" s="7"/>
      <c r="D118" s="7"/>
      <c r="E118" s="7"/>
      <c r="F118" s="37"/>
      <c r="G118" s="37"/>
    </row>
    <row r="119" spans="1:7" x14ac:dyDescent="0.6">
      <c r="A119" s="1">
        <v>217</v>
      </c>
      <c r="B119" s="7"/>
      <c r="C119" s="7"/>
      <c r="D119" s="7"/>
      <c r="E119" s="7"/>
      <c r="F119" s="37"/>
      <c r="G119" s="37"/>
    </row>
    <row r="120" spans="1:7" x14ac:dyDescent="0.6">
      <c r="A120" s="1">
        <v>218</v>
      </c>
      <c r="B120" s="7"/>
      <c r="C120" s="7"/>
      <c r="D120" s="7"/>
      <c r="E120" s="7"/>
      <c r="F120" s="37"/>
      <c r="G120" s="37"/>
    </row>
    <row r="121" spans="1:7" x14ac:dyDescent="0.6">
      <c r="A121" s="1">
        <v>219</v>
      </c>
      <c r="B121" s="7"/>
      <c r="C121" s="7"/>
      <c r="D121" s="7"/>
      <c r="E121" s="7"/>
      <c r="F121" s="37"/>
      <c r="G121" s="37"/>
    </row>
    <row r="122" spans="1:7" x14ac:dyDescent="0.6">
      <c r="A122" s="1">
        <v>220</v>
      </c>
      <c r="B122" s="7"/>
      <c r="C122" s="7"/>
      <c r="D122" s="7"/>
      <c r="E122" s="7"/>
      <c r="F122" s="37"/>
      <c r="G122" s="37"/>
    </row>
    <row r="123" spans="1:7" x14ac:dyDescent="0.6">
      <c r="A123" s="1">
        <v>221</v>
      </c>
      <c r="B123" s="7"/>
      <c r="C123" s="7"/>
      <c r="D123" s="7"/>
      <c r="E123" s="7"/>
      <c r="F123" s="37"/>
      <c r="G123" s="37"/>
    </row>
    <row r="124" spans="1:7" x14ac:dyDescent="0.6">
      <c r="A124" s="1">
        <v>222</v>
      </c>
      <c r="B124" s="7"/>
      <c r="C124" s="7"/>
      <c r="D124" s="7"/>
      <c r="E124" s="7"/>
      <c r="F124" s="37"/>
      <c r="G124" s="37"/>
    </row>
    <row r="125" spans="1:7" x14ac:dyDescent="0.6">
      <c r="A125" s="1">
        <v>223</v>
      </c>
      <c r="B125" s="7"/>
      <c r="C125" s="7"/>
      <c r="D125" s="7"/>
      <c r="E125" s="7"/>
      <c r="F125" s="37"/>
      <c r="G125" s="37"/>
    </row>
    <row r="126" spans="1:7" x14ac:dyDescent="0.6">
      <c r="A126" s="1">
        <v>224</v>
      </c>
      <c r="B126" s="7"/>
      <c r="C126" s="7"/>
      <c r="D126" s="7"/>
      <c r="E126" s="7"/>
      <c r="F126" s="37"/>
      <c r="G126" s="37"/>
    </row>
    <row r="127" spans="1:7" x14ac:dyDescent="0.6">
      <c r="A127" s="1">
        <v>225</v>
      </c>
      <c r="B127" s="7"/>
      <c r="C127" s="7"/>
      <c r="D127" s="7"/>
      <c r="E127" s="7"/>
      <c r="F127" s="37"/>
      <c r="G127" s="37"/>
    </row>
    <row r="128" spans="1:7" x14ac:dyDescent="0.6">
      <c r="A128" s="1">
        <v>226</v>
      </c>
      <c r="B128" s="7"/>
      <c r="C128" s="7"/>
      <c r="D128" s="7"/>
      <c r="E128" s="7"/>
      <c r="F128" s="37"/>
      <c r="G128" s="37"/>
    </row>
    <row r="129" spans="1:7" x14ac:dyDescent="0.6">
      <c r="A129" s="1">
        <v>227</v>
      </c>
      <c r="B129" s="7"/>
      <c r="C129" s="7"/>
      <c r="D129" s="7"/>
      <c r="E129" s="7"/>
      <c r="F129" s="37"/>
      <c r="G129" s="37"/>
    </row>
    <row r="130" spans="1:7" x14ac:dyDescent="0.6">
      <c r="A130" s="1">
        <v>228</v>
      </c>
      <c r="B130" s="7"/>
      <c r="C130" s="7"/>
      <c r="D130" s="7"/>
      <c r="E130" s="7"/>
      <c r="F130" s="37"/>
      <c r="G130" s="37"/>
    </row>
    <row r="131" spans="1:7" x14ac:dyDescent="0.6">
      <c r="A131" s="1">
        <v>229</v>
      </c>
      <c r="B131" s="7"/>
      <c r="C131" s="7"/>
      <c r="D131" s="7"/>
      <c r="E131" s="7"/>
      <c r="F131" s="37"/>
      <c r="G131" s="37"/>
    </row>
    <row r="132" spans="1:7" x14ac:dyDescent="0.6">
      <c r="A132" s="1">
        <v>230</v>
      </c>
      <c r="B132" s="7"/>
      <c r="C132" s="7"/>
      <c r="D132" s="7"/>
      <c r="E132" s="7"/>
      <c r="F132" s="37"/>
      <c r="G132" s="37"/>
    </row>
    <row r="133" spans="1:7" x14ac:dyDescent="0.6">
      <c r="A133" s="1">
        <v>231</v>
      </c>
      <c r="B133" s="7"/>
      <c r="C133" s="7"/>
      <c r="D133" s="7"/>
      <c r="E133" s="7"/>
      <c r="F133" s="37"/>
      <c r="G133" s="37"/>
    </row>
    <row r="134" spans="1:7" x14ac:dyDescent="0.6">
      <c r="A134" s="1">
        <v>232</v>
      </c>
      <c r="B134" s="7"/>
      <c r="C134" s="7"/>
      <c r="D134" s="7"/>
      <c r="E134" s="7"/>
      <c r="F134" s="37"/>
      <c r="G134" s="37"/>
    </row>
    <row r="135" spans="1:7" x14ac:dyDescent="0.6">
      <c r="A135" s="1">
        <v>233</v>
      </c>
      <c r="B135" s="7"/>
      <c r="C135" s="7"/>
      <c r="D135" s="7"/>
      <c r="E135" s="7"/>
      <c r="F135" s="37"/>
      <c r="G135" s="37"/>
    </row>
    <row r="136" spans="1:7" x14ac:dyDescent="0.6">
      <c r="A136" s="1">
        <v>234</v>
      </c>
      <c r="B136" s="7"/>
      <c r="C136" s="7"/>
      <c r="D136" s="7"/>
      <c r="E136" s="7"/>
      <c r="F136" s="37"/>
      <c r="G136" s="37"/>
    </row>
    <row r="137" spans="1:7" x14ac:dyDescent="0.6">
      <c r="A137" s="1">
        <v>235</v>
      </c>
      <c r="B137" s="7"/>
      <c r="C137" s="7"/>
      <c r="D137" s="7"/>
      <c r="E137" s="7"/>
      <c r="F137" s="37"/>
      <c r="G137" s="37"/>
    </row>
    <row r="138" spans="1:7" x14ac:dyDescent="0.6">
      <c r="A138" s="1">
        <v>236</v>
      </c>
      <c r="B138" s="7"/>
      <c r="C138" s="7"/>
      <c r="D138" s="7"/>
      <c r="E138" s="7"/>
      <c r="F138" s="37"/>
      <c r="G138" s="37"/>
    </row>
    <row r="139" spans="1:7" x14ac:dyDescent="0.6">
      <c r="A139" s="1">
        <v>237</v>
      </c>
      <c r="B139" s="7"/>
      <c r="C139" s="7"/>
      <c r="D139" s="7"/>
      <c r="E139" s="7"/>
      <c r="F139" s="37"/>
      <c r="G139" s="37"/>
    </row>
    <row r="140" spans="1:7" x14ac:dyDescent="0.6">
      <c r="A140" s="1">
        <v>238</v>
      </c>
      <c r="B140" s="7"/>
      <c r="C140" s="7"/>
      <c r="D140" s="7"/>
      <c r="E140" s="7"/>
      <c r="F140" s="37"/>
      <c r="G140" s="37"/>
    </row>
    <row r="141" spans="1:7" x14ac:dyDescent="0.6">
      <c r="A141" s="1">
        <v>239</v>
      </c>
      <c r="B141" s="7"/>
      <c r="C141" s="7"/>
      <c r="D141" s="7"/>
      <c r="E141" s="7"/>
      <c r="F141" s="37"/>
      <c r="G141" s="37"/>
    </row>
    <row r="142" spans="1:7" x14ac:dyDescent="0.6">
      <c r="A142" s="1">
        <v>240</v>
      </c>
      <c r="B142" s="7"/>
      <c r="C142" s="7"/>
      <c r="D142" s="7"/>
      <c r="E142" s="7"/>
      <c r="F142" s="37"/>
      <c r="G142" s="37"/>
    </row>
    <row r="143" spans="1:7" x14ac:dyDescent="0.6">
      <c r="A143" s="1">
        <v>241</v>
      </c>
      <c r="B143" s="7"/>
      <c r="C143" s="7"/>
      <c r="D143" s="7"/>
      <c r="E143" s="7"/>
      <c r="F143" s="37"/>
      <c r="G143" s="37"/>
    </row>
    <row r="144" spans="1:7" x14ac:dyDescent="0.6">
      <c r="A144" s="1">
        <v>242</v>
      </c>
      <c r="B144" s="7"/>
      <c r="C144" s="7"/>
      <c r="D144" s="7"/>
      <c r="E144" s="7"/>
      <c r="F144" s="37"/>
      <c r="G144" s="37"/>
    </row>
    <row r="145" spans="1:7" x14ac:dyDescent="0.6">
      <c r="A145" s="1">
        <v>243</v>
      </c>
      <c r="B145" s="7"/>
      <c r="C145" s="7"/>
      <c r="D145" s="7"/>
      <c r="E145" s="7"/>
      <c r="F145" s="37"/>
      <c r="G145" s="37"/>
    </row>
    <row r="146" spans="1:7" x14ac:dyDescent="0.6">
      <c r="A146" s="1">
        <v>244</v>
      </c>
      <c r="B146" s="7"/>
      <c r="C146" s="7"/>
      <c r="D146" s="7"/>
      <c r="E146" s="7"/>
      <c r="F146" s="37"/>
      <c r="G146" s="37"/>
    </row>
    <row r="147" spans="1:7" x14ac:dyDescent="0.6">
      <c r="A147" s="1">
        <v>245</v>
      </c>
      <c r="B147" s="7"/>
      <c r="C147" s="7"/>
      <c r="D147" s="7"/>
      <c r="E147" s="7"/>
      <c r="F147" s="37"/>
      <c r="G147" s="37"/>
    </row>
    <row r="148" spans="1:7" x14ac:dyDescent="0.6">
      <c r="A148" s="1">
        <v>246</v>
      </c>
      <c r="B148" s="7"/>
      <c r="C148" s="7"/>
      <c r="D148" s="7"/>
      <c r="E148" s="7"/>
      <c r="F148" s="37"/>
      <c r="G148" s="37"/>
    </row>
    <row r="149" spans="1:7" x14ac:dyDescent="0.6">
      <c r="A149" s="1">
        <v>247</v>
      </c>
      <c r="B149" s="7"/>
      <c r="C149" s="7"/>
      <c r="D149" s="7"/>
      <c r="E149" s="7"/>
      <c r="F149" s="37"/>
      <c r="G149" s="37"/>
    </row>
    <row r="150" spans="1:7" x14ac:dyDescent="0.6">
      <c r="A150" s="1">
        <v>248</v>
      </c>
      <c r="B150" s="7"/>
      <c r="C150" s="7"/>
      <c r="D150" s="7"/>
      <c r="E150" s="7"/>
      <c r="F150" s="37"/>
      <c r="G150" s="37"/>
    </row>
    <row r="151" spans="1:7" x14ac:dyDescent="0.6">
      <c r="A151" s="1">
        <v>249</v>
      </c>
      <c r="B151" s="7"/>
      <c r="C151" s="7"/>
      <c r="D151" s="7"/>
      <c r="E151" s="7"/>
      <c r="F151" s="37"/>
      <c r="G151" s="37"/>
    </row>
    <row r="152" spans="1:7" x14ac:dyDescent="0.6">
      <c r="A152" s="1">
        <v>250</v>
      </c>
      <c r="B152" s="7"/>
      <c r="C152" s="7"/>
      <c r="D152" s="7"/>
      <c r="E152" s="7"/>
      <c r="F152" s="37"/>
      <c r="G152" s="37"/>
    </row>
    <row r="153" spans="1:7" x14ac:dyDescent="0.6">
      <c r="A153" s="1">
        <v>251</v>
      </c>
      <c r="B153" s="7"/>
      <c r="C153" s="7"/>
      <c r="D153" s="7"/>
      <c r="E153" s="7"/>
      <c r="F153" s="37"/>
      <c r="G153" s="37"/>
    </row>
    <row r="154" spans="1:7" x14ac:dyDescent="0.6">
      <c r="A154" s="1">
        <v>252</v>
      </c>
      <c r="B154" s="7"/>
      <c r="C154" s="7"/>
      <c r="D154" s="7"/>
      <c r="E154" s="7"/>
      <c r="F154" s="37"/>
      <c r="G154" s="37"/>
    </row>
    <row r="155" spans="1:7" x14ac:dyDescent="0.6">
      <c r="A155" s="1">
        <v>253</v>
      </c>
      <c r="B155" s="7"/>
      <c r="C155" s="7"/>
      <c r="D155" s="7"/>
      <c r="E155" s="7"/>
      <c r="F155" s="37"/>
      <c r="G155" s="37"/>
    </row>
    <row r="156" spans="1:7" x14ac:dyDescent="0.6">
      <c r="A156" s="1">
        <v>254</v>
      </c>
      <c r="B156" s="7"/>
      <c r="C156" s="7"/>
      <c r="D156" s="7"/>
      <c r="E156" s="7"/>
      <c r="F156" s="37"/>
      <c r="G156" s="37"/>
    </row>
    <row r="157" spans="1:7" x14ac:dyDescent="0.6">
      <c r="A157" s="1">
        <v>255</v>
      </c>
      <c r="B157" s="7"/>
      <c r="C157" s="7"/>
      <c r="D157" s="7"/>
      <c r="E157" s="7"/>
      <c r="F157" s="37"/>
      <c r="G157" s="37"/>
    </row>
    <row r="158" spans="1:7" x14ac:dyDescent="0.6">
      <c r="A158" s="1">
        <v>256</v>
      </c>
      <c r="B158" s="7"/>
      <c r="C158" s="7"/>
      <c r="D158" s="7"/>
      <c r="E158" s="7"/>
      <c r="F158" s="37"/>
      <c r="G158" s="37"/>
    </row>
    <row r="159" spans="1:7" x14ac:dyDescent="0.6">
      <c r="A159" s="1">
        <v>257</v>
      </c>
      <c r="B159" s="7"/>
      <c r="C159" s="7"/>
      <c r="D159" s="7"/>
      <c r="E159" s="7"/>
      <c r="F159" s="37"/>
      <c r="G159" s="37"/>
    </row>
    <row r="160" spans="1:7" x14ac:dyDescent="0.6">
      <c r="A160" s="1">
        <v>258</v>
      </c>
      <c r="B160" s="7"/>
      <c r="C160" s="7"/>
      <c r="D160" s="7"/>
      <c r="E160" s="7"/>
      <c r="F160" s="37"/>
      <c r="G160" s="37"/>
    </row>
    <row r="161" spans="1:7" x14ac:dyDescent="0.6">
      <c r="A161" s="1">
        <v>259</v>
      </c>
      <c r="B161" s="7"/>
      <c r="C161" s="7"/>
      <c r="D161" s="7"/>
      <c r="E161" s="7"/>
      <c r="F161" s="37"/>
      <c r="G161" s="37"/>
    </row>
    <row r="162" spans="1:7" x14ac:dyDescent="0.6">
      <c r="A162" s="1">
        <v>260</v>
      </c>
      <c r="B162" s="7"/>
      <c r="C162" s="7"/>
      <c r="D162" s="7"/>
      <c r="E162" s="7"/>
      <c r="F162" s="37"/>
      <c r="G162" s="37"/>
    </row>
    <row r="163" spans="1:7" x14ac:dyDescent="0.6">
      <c r="A163" s="1">
        <v>261</v>
      </c>
      <c r="B163" s="7"/>
      <c r="C163" s="7"/>
      <c r="D163" s="7"/>
      <c r="E163" s="7"/>
      <c r="F163" s="37"/>
      <c r="G163" s="37"/>
    </row>
    <row r="164" spans="1:7" x14ac:dyDescent="0.6">
      <c r="A164" s="1">
        <v>262</v>
      </c>
      <c r="B164" s="7"/>
      <c r="C164" s="7"/>
      <c r="D164" s="7"/>
      <c r="E164" s="7"/>
      <c r="F164" s="37"/>
      <c r="G164" s="37"/>
    </row>
    <row r="165" spans="1:7" x14ac:dyDescent="0.6">
      <c r="A165" s="1">
        <v>263</v>
      </c>
      <c r="B165" s="7"/>
      <c r="C165" s="7"/>
      <c r="D165" s="7"/>
      <c r="E165" s="7"/>
      <c r="F165" s="37"/>
      <c r="G165" s="37"/>
    </row>
    <row r="166" spans="1:7" x14ac:dyDescent="0.6">
      <c r="A166" s="1">
        <v>264</v>
      </c>
      <c r="B166" s="7"/>
      <c r="C166" s="7"/>
      <c r="D166" s="7"/>
      <c r="E166" s="7"/>
      <c r="F166" s="37"/>
      <c r="G166" s="37"/>
    </row>
    <row r="167" spans="1:7" x14ac:dyDescent="0.6">
      <c r="A167" s="1">
        <v>265</v>
      </c>
      <c r="B167" s="7"/>
      <c r="C167" s="7"/>
      <c r="D167" s="7"/>
      <c r="E167" s="7"/>
      <c r="F167" s="37"/>
      <c r="G167" s="37"/>
    </row>
    <row r="168" spans="1:7" x14ac:dyDescent="0.6">
      <c r="A168" s="1">
        <v>266</v>
      </c>
      <c r="B168" s="7"/>
      <c r="C168" s="7"/>
      <c r="D168" s="7"/>
      <c r="E168" s="7"/>
      <c r="F168" s="37"/>
      <c r="G168" s="37"/>
    </row>
    <row r="169" spans="1:7" x14ac:dyDescent="0.6">
      <c r="A169" s="1">
        <v>267</v>
      </c>
      <c r="B169" s="7"/>
      <c r="C169" s="7"/>
      <c r="D169" s="7"/>
      <c r="E169" s="7"/>
      <c r="F169" s="37"/>
      <c r="G169" s="37"/>
    </row>
    <row r="170" spans="1:7" x14ac:dyDescent="0.6">
      <c r="A170" s="1">
        <v>268</v>
      </c>
      <c r="B170" s="7"/>
      <c r="C170" s="7"/>
      <c r="D170" s="7"/>
      <c r="E170" s="7"/>
      <c r="F170" s="37"/>
      <c r="G170" s="37"/>
    </row>
    <row r="171" spans="1:7" x14ac:dyDescent="0.6">
      <c r="A171" s="1">
        <v>269</v>
      </c>
      <c r="B171" s="7"/>
      <c r="C171" s="7"/>
      <c r="D171" s="7"/>
      <c r="E171" s="7"/>
      <c r="F171" s="37"/>
      <c r="G171" s="37"/>
    </row>
    <row r="172" spans="1:7" x14ac:dyDescent="0.6">
      <c r="A172" s="1">
        <v>270</v>
      </c>
      <c r="B172" s="7"/>
      <c r="C172" s="7"/>
      <c r="D172" s="7"/>
      <c r="E172" s="7"/>
      <c r="F172" s="37"/>
      <c r="G172" s="37"/>
    </row>
    <row r="173" spans="1:7" x14ac:dyDescent="0.6">
      <c r="A173" s="1">
        <v>271</v>
      </c>
      <c r="B173" s="7"/>
      <c r="C173" s="7"/>
      <c r="D173" s="7"/>
      <c r="E173" s="7"/>
      <c r="F173" s="37"/>
      <c r="G173" s="37"/>
    </row>
    <row r="174" spans="1:7" x14ac:dyDescent="0.6">
      <c r="A174" s="1">
        <v>272</v>
      </c>
      <c r="B174" s="7"/>
      <c r="C174" s="7"/>
      <c r="D174" s="7"/>
      <c r="E174" s="7"/>
      <c r="F174" s="37"/>
      <c r="G174" s="37"/>
    </row>
    <row r="175" spans="1:7" x14ac:dyDescent="0.6">
      <c r="A175" s="1">
        <v>273</v>
      </c>
      <c r="B175" s="7"/>
      <c r="C175" s="7"/>
      <c r="D175" s="7"/>
      <c r="E175" s="7"/>
      <c r="F175" s="37"/>
      <c r="G175" s="37"/>
    </row>
    <row r="176" spans="1:7" x14ac:dyDescent="0.6">
      <c r="A176" s="1">
        <v>274</v>
      </c>
      <c r="B176" s="7"/>
      <c r="C176" s="7"/>
      <c r="D176" s="7"/>
      <c r="E176" s="7"/>
      <c r="F176" s="37"/>
      <c r="G176" s="37"/>
    </row>
    <row r="177" spans="1:7" x14ac:dyDescent="0.6">
      <c r="A177" s="1">
        <v>275</v>
      </c>
      <c r="B177" s="7"/>
      <c r="C177" s="7"/>
      <c r="D177" s="7"/>
      <c r="E177" s="7"/>
      <c r="F177" s="37"/>
      <c r="G177" s="37"/>
    </row>
    <row r="178" spans="1:7" x14ac:dyDescent="0.6">
      <c r="A178" s="1">
        <v>276</v>
      </c>
      <c r="B178" s="7"/>
      <c r="C178" s="7"/>
      <c r="D178" s="7"/>
      <c r="E178" s="7"/>
      <c r="F178" s="37"/>
      <c r="G178" s="37"/>
    </row>
    <row r="179" spans="1:7" x14ac:dyDescent="0.6">
      <c r="A179" s="1">
        <v>277</v>
      </c>
      <c r="B179" s="7"/>
      <c r="C179" s="7"/>
      <c r="D179" s="7"/>
      <c r="E179" s="7"/>
      <c r="F179" s="37"/>
      <c r="G179" s="37"/>
    </row>
    <row r="180" spans="1:7" x14ac:dyDescent="0.6">
      <c r="A180" s="1">
        <v>278</v>
      </c>
      <c r="B180" s="7"/>
      <c r="C180" s="7"/>
      <c r="D180" s="7"/>
      <c r="E180" s="7"/>
      <c r="F180" s="37"/>
      <c r="G180" s="37"/>
    </row>
    <row r="181" spans="1:7" x14ac:dyDescent="0.6">
      <c r="A181" s="1">
        <v>279</v>
      </c>
      <c r="B181" s="7"/>
      <c r="C181" s="7"/>
      <c r="D181" s="7"/>
      <c r="E181" s="7"/>
      <c r="F181" s="37"/>
      <c r="G181" s="37"/>
    </row>
    <row r="182" spans="1:7" x14ac:dyDescent="0.6">
      <c r="A182" s="1">
        <v>280</v>
      </c>
      <c r="B182" s="7"/>
      <c r="C182" s="7"/>
      <c r="D182" s="7"/>
      <c r="E182" s="7"/>
      <c r="F182" s="37"/>
      <c r="G182" s="37"/>
    </row>
    <row r="183" spans="1:7" x14ac:dyDescent="0.6">
      <c r="A183" s="1">
        <v>281</v>
      </c>
      <c r="B183" s="7"/>
      <c r="C183" s="7"/>
      <c r="D183" s="7"/>
      <c r="E183" s="7"/>
      <c r="F183" s="37"/>
      <c r="G183" s="37"/>
    </row>
    <row r="184" spans="1:7" x14ac:dyDescent="0.6">
      <c r="A184" s="1">
        <v>282</v>
      </c>
      <c r="B184" s="7"/>
      <c r="C184" s="7"/>
      <c r="D184" s="7"/>
      <c r="E184" s="7"/>
      <c r="F184" s="37"/>
      <c r="G184" s="37"/>
    </row>
    <row r="185" spans="1:7" x14ac:dyDescent="0.6">
      <c r="A185" s="1">
        <v>283</v>
      </c>
      <c r="B185" s="7"/>
      <c r="C185" s="7"/>
      <c r="D185" s="7"/>
      <c r="E185" s="7"/>
      <c r="F185" s="37"/>
      <c r="G185" s="37"/>
    </row>
    <row r="186" spans="1:7" x14ac:dyDescent="0.6">
      <c r="A186" s="1">
        <v>284</v>
      </c>
      <c r="B186" s="7"/>
      <c r="C186" s="7"/>
      <c r="D186" s="7"/>
      <c r="E186" s="7"/>
      <c r="F186" s="37"/>
      <c r="G186" s="37"/>
    </row>
    <row r="187" spans="1:7" x14ac:dyDescent="0.6">
      <c r="A187" s="1">
        <v>285</v>
      </c>
      <c r="B187" s="7"/>
      <c r="C187" s="7"/>
      <c r="D187" s="7"/>
      <c r="E187" s="7"/>
      <c r="F187" s="37"/>
      <c r="G187" s="37"/>
    </row>
    <row r="188" spans="1:7" x14ac:dyDescent="0.6">
      <c r="A188" s="1">
        <v>286</v>
      </c>
      <c r="B188" s="7"/>
      <c r="C188" s="7"/>
      <c r="D188" s="7"/>
      <c r="E188" s="7"/>
      <c r="F188" s="37"/>
      <c r="G188" s="37"/>
    </row>
    <row r="189" spans="1:7" x14ac:dyDescent="0.6">
      <c r="A189" s="1">
        <v>287</v>
      </c>
      <c r="B189" s="7"/>
      <c r="C189" s="7"/>
      <c r="D189" s="7"/>
      <c r="E189" s="7"/>
      <c r="F189" s="37"/>
      <c r="G189" s="37"/>
    </row>
    <row r="190" spans="1:7" x14ac:dyDescent="0.6">
      <c r="A190" s="1">
        <v>288</v>
      </c>
      <c r="B190" s="7"/>
      <c r="C190" s="7"/>
      <c r="D190" s="7"/>
      <c r="E190" s="7"/>
      <c r="F190" s="37"/>
      <c r="G190" s="37"/>
    </row>
    <row r="191" spans="1:7" x14ac:dyDescent="0.6">
      <c r="A191" s="1">
        <v>289</v>
      </c>
      <c r="B191" s="7"/>
      <c r="C191" s="7"/>
      <c r="D191" s="7"/>
      <c r="E191" s="7"/>
      <c r="F191" s="37"/>
      <c r="G191" s="37"/>
    </row>
    <row r="192" spans="1:7" x14ac:dyDescent="0.6">
      <c r="A192" s="1">
        <v>290</v>
      </c>
      <c r="B192" s="7"/>
      <c r="C192" s="7"/>
      <c r="D192" s="7"/>
      <c r="E192" s="7"/>
      <c r="F192" s="37"/>
      <c r="G192" s="37"/>
    </row>
    <row r="193" spans="1:7" x14ac:dyDescent="0.6">
      <c r="A193" s="1">
        <v>291</v>
      </c>
      <c r="B193" s="7"/>
      <c r="C193" s="7"/>
      <c r="D193" s="7"/>
      <c r="E193" s="7"/>
      <c r="F193" s="37"/>
      <c r="G193" s="37"/>
    </row>
    <row r="194" spans="1:7" x14ac:dyDescent="0.6">
      <c r="A194" s="1">
        <v>292</v>
      </c>
      <c r="B194" s="7"/>
      <c r="C194" s="7"/>
      <c r="D194" s="7"/>
      <c r="E194" s="7"/>
      <c r="F194" s="37"/>
      <c r="G194" s="37"/>
    </row>
    <row r="195" spans="1:7" x14ac:dyDescent="0.6">
      <c r="A195" s="1">
        <v>293</v>
      </c>
      <c r="B195" s="7"/>
      <c r="C195" s="7"/>
      <c r="D195" s="7"/>
      <c r="E195" s="7"/>
      <c r="F195" s="37"/>
      <c r="G195" s="37"/>
    </row>
    <row r="196" spans="1:7" x14ac:dyDescent="0.6">
      <c r="A196" s="1">
        <v>294</v>
      </c>
      <c r="B196" s="7"/>
      <c r="C196" s="7"/>
      <c r="D196" s="7"/>
      <c r="E196" s="7"/>
      <c r="F196" s="37"/>
      <c r="G196" s="37"/>
    </row>
    <row r="197" spans="1:7" x14ac:dyDescent="0.6">
      <c r="A197" s="1">
        <v>295</v>
      </c>
      <c r="B197" s="7"/>
      <c r="C197" s="7"/>
      <c r="D197" s="7"/>
      <c r="E197" s="7"/>
      <c r="F197" s="37"/>
      <c r="G197" s="37"/>
    </row>
    <row r="198" spans="1:7" x14ac:dyDescent="0.6">
      <c r="A198" s="1">
        <v>296</v>
      </c>
      <c r="B198" s="7"/>
      <c r="C198" s="7"/>
      <c r="D198" s="7"/>
      <c r="E198" s="7"/>
      <c r="F198" s="37"/>
      <c r="G198" s="37"/>
    </row>
    <row r="199" spans="1:7" x14ac:dyDescent="0.6">
      <c r="A199" s="1">
        <v>297</v>
      </c>
      <c r="B199" s="7"/>
      <c r="C199" s="7"/>
      <c r="D199" s="7"/>
      <c r="E199" s="7"/>
      <c r="F199" s="37"/>
      <c r="G199" s="37"/>
    </row>
    <row r="200" spans="1:7" x14ac:dyDescent="0.6">
      <c r="A200" s="1">
        <v>298</v>
      </c>
      <c r="B200" s="7"/>
      <c r="C200" s="7"/>
      <c r="D200" s="7"/>
      <c r="E200" s="7"/>
      <c r="F200" s="37"/>
      <c r="G200" s="37"/>
    </row>
    <row r="201" spans="1:7" x14ac:dyDescent="0.6">
      <c r="A201" s="1">
        <v>299</v>
      </c>
      <c r="B201" s="7"/>
      <c r="C201" s="7"/>
      <c r="D201" s="7"/>
      <c r="E201" s="7"/>
      <c r="F201" s="37"/>
      <c r="G201" s="37"/>
    </row>
    <row r="202" spans="1:7" x14ac:dyDescent="0.6">
      <c r="A202" s="1">
        <v>300</v>
      </c>
      <c r="B202" s="7"/>
      <c r="C202" s="7"/>
      <c r="D202" s="7"/>
      <c r="E202" s="7"/>
      <c r="F202" s="37"/>
      <c r="G202" s="37"/>
    </row>
    <row r="203" spans="1:7" x14ac:dyDescent="0.6">
      <c r="A203" s="1">
        <v>301</v>
      </c>
      <c r="B203" s="7"/>
      <c r="C203" s="7"/>
      <c r="D203" s="7"/>
      <c r="E203" s="7"/>
      <c r="F203" s="37"/>
      <c r="G203" s="37"/>
    </row>
    <row r="204" spans="1:7" x14ac:dyDescent="0.6">
      <c r="A204" s="1">
        <v>302</v>
      </c>
      <c r="B204" s="7"/>
      <c r="C204" s="7"/>
      <c r="D204" s="7"/>
      <c r="E204" s="7"/>
      <c r="F204" s="37"/>
      <c r="G204" s="37"/>
    </row>
    <row r="205" spans="1:7" x14ac:dyDescent="0.6">
      <c r="A205" s="1">
        <v>303</v>
      </c>
      <c r="B205" s="7"/>
      <c r="C205" s="7"/>
      <c r="D205" s="7"/>
      <c r="E205" s="7"/>
      <c r="F205" s="37"/>
      <c r="G205" s="37"/>
    </row>
    <row r="206" spans="1:7" x14ac:dyDescent="0.6">
      <c r="A206" s="1">
        <v>304</v>
      </c>
      <c r="B206" s="7"/>
      <c r="C206" s="7"/>
      <c r="D206" s="7"/>
      <c r="E206" s="7"/>
      <c r="F206" s="37"/>
      <c r="G206" s="37"/>
    </row>
    <row r="207" spans="1:7" x14ac:dyDescent="0.6">
      <c r="A207" s="1">
        <v>305</v>
      </c>
      <c r="B207" s="7"/>
      <c r="C207" s="7"/>
      <c r="D207" s="7"/>
      <c r="E207" s="7"/>
      <c r="F207" s="37"/>
      <c r="G207" s="37"/>
    </row>
    <row r="208" spans="1:7" x14ac:dyDescent="0.6">
      <c r="A208" s="1">
        <v>306</v>
      </c>
      <c r="B208" s="7"/>
      <c r="C208" s="7"/>
      <c r="D208" s="7"/>
      <c r="E208" s="7"/>
      <c r="F208" s="37"/>
      <c r="G208" s="37"/>
    </row>
    <row r="209" spans="1:7" x14ac:dyDescent="0.6">
      <c r="A209" s="1">
        <v>307</v>
      </c>
      <c r="B209" s="7"/>
      <c r="C209" s="7"/>
      <c r="D209" s="7"/>
      <c r="E209" s="7"/>
      <c r="F209" s="37"/>
      <c r="G209" s="37"/>
    </row>
    <row r="210" spans="1:7" x14ac:dyDescent="0.6">
      <c r="A210" s="1">
        <v>308</v>
      </c>
      <c r="B210" s="7"/>
      <c r="C210" s="7"/>
      <c r="D210" s="7"/>
      <c r="E210" s="7"/>
      <c r="F210" s="37"/>
      <c r="G210" s="37"/>
    </row>
    <row r="211" spans="1:7" x14ac:dyDescent="0.6">
      <c r="A211" s="1">
        <v>309</v>
      </c>
      <c r="B211" s="7"/>
      <c r="C211" s="7"/>
      <c r="D211" s="7"/>
      <c r="E211" s="7"/>
      <c r="F211" s="37"/>
      <c r="G211" s="37"/>
    </row>
    <row r="212" spans="1:7" x14ac:dyDescent="0.6">
      <c r="A212" s="1">
        <v>310</v>
      </c>
      <c r="B212" s="7"/>
      <c r="C212" s="7"/>
      <c r="D212" s="7"/>
      <c r="E212" s="7"/>
      <c r="F212" s="37"/>
      <c r="G212" s="37"/>
    </row>
    <row r="213" spans="1:7" x14ac:dyDescent="0.6">
      <c r="A213" s="1">
        <v>311</v>
      </c>
      <c r="B213" s="7"/>
      <c r="C213" s="7"/>
      <c r="D213" s="7"/>
      <c r="E213" s="7"/>
      <c r="F213" s="37"/>
      <c r="G213" s="37"/>
    </row>
    <row r="214" spans="1:7" x14ac:dyDescent="0.6">
      <c r="A214" s="1">
        <v>312</v>
      </c>
      <c r="B214" s="7"/>
      <c r="C214" s="7"/>
      <c r="D214" s="7"/>
      <c r="E214" s="7"/>
      <c r="F214" s="37"/>
      <c r="G214" s="37"/>
    </row>
    <row r="215" spans="1:7" x14ac:dyDescent="0.6">
      <c r="A215" s="1">
        <v>313</v>
      </c>
      <c r="B215" s="7"/>
      <c r="C215" s="7"/>
      <c r="D215" s="7"/>
      <c r="E215" s="7"/>
      <c r="F215" s="37"/>
      <c r="G215" s="37"/>
    </row>
    <row r="216" spans="1:7" x14ac:dyDescent="0.6">
      <c r="A216" s="1">
        <v>314</v>
      </c>
      <c r="B216" s="7"/>
      <c r="C216" s="7"/>
      <c r="D216" s="7"/>
      <c r="E216" s="7"/>
      <c r="F216" s="37"/>
      <c r="G216" s="37"/>
    </row>
    <row r="217" spans="1:7" x14ac:dyDescent="0.6">
      <c r="A217" s="1">
        <v>315</v>
      </c>
      <c r="B217" s="7"/>
      <c r="C217" s="7"/>
      <c r="D217" s="7"/>
      <c r="E217" s="7"/>
      <c r="F217" s="37"/>
      <c r="G217" s="37"/>
    </row>
    <row r="218" spans="1:7" x14ac:dyDescent="0.6">
      <c r="A218" s="1">
        <v>316</v>
      </c>
      <c r="B218" s="7"/>
      <c r="C218" s="7"/>
      <c r="D218" s="7"/>
      <c r="E218" s="7"/>
      <c r="F218" s="37"/>
      <c r="G218" s="37"/>
    </row>
    <row r="219" spans="1:7" x14ac:dyDescent="0.6">
      <c r="A219" s="1">
        <v>317</v>
      </c>
      <c r="B219" s="7"/>
      <c r="C219" s="7"/>
      <c r="D219" s="7"/>
      <c r="E219" s="7"/>
      <c r="F219" s="37"/>
      <c r="G219" s="37"/>
    </row>
    <row r="220" spans="1:7" x14ac:dyDescent="0.6">
      <c r="A220" s="1">
        <v>318</v>
      </c>
      <c r="B220" s="7"/>
      <c r="C220" s="7"/>
      <c r="D220" s="7"/>
      <c r="E220" s="7"/>
      <c r="F220" s="37"/>
      <c r="G220" s="37"/>
    </row>
    <row r="221" spans="1:7" x14ac:dyDescent="0.6">
      <c r="A221" s="1">
        <v>319</v>
      </c>
      <c r="B221" s="7"/>
      <c r="C221" s="7"/>
      <c r="D221" s="7"/>
      <c r="E221" s="7"/>
      <c r="F221" s="37"/>
      <c r="G221" s="37"/>
    </row>
    <row r="222" spans="1:7" x14ac:dyDescent="0.6">
      <c r="A222" s="1">
        <v>320</v>
      </c>
      <c r="B222" s="7"/>
      <c r="C222" s="7"/>
      <c r="D222" s="7"/>
      <c r="E222" s="7"/>
      <c r="F222" s="37"/>
      <c r="G222" s="37"/>
    </row>
    <row r="223" spans="1:7" x14ac:dyDescent="0.6">
      <c r="A223" s="1">
        <v>321</v>
      </c>
      <c r="B223" s="7"/>
      <c r="C223" s="7"/>
      <c r="D223" s="7"/>
      <c r="E223" s="7"/>
      <c r="F223" s="37"/>
      <c r="G223" s="37"/>
    </row>
    <row r="224" spans="1:7" x14ac:dyDescent="0.6">
      <c r="A224" s="1">
        <v>322</v>
      </c>
      <c r="B224" s="7"/>
      <c r="C224" s="7"/>
      <c r="D224" s="7"/>
      <c r="E224" s="7"/>
      <c r="F224" s="37"/>
      <c r="G224" s="37"/>
    </row>
    <row r="225" spans="1:7" x14ac:dyDescent="0.6">
      <c r="A225" s="1">
        <v>323</v>
      </c>
      <c r="B225" s="7"/>
      <c r="C225" s="7"/>
      <c r="D225" s="7"/>
      <c r="E225" s="7"/>
      <c r="F225" s="37"/>
      <c r="G225" s="37"/>
    </row>
    <row r="226" spans="1:7" x14ac:dyDescent="0.6">
      <c r="A226" s="1">
        <v>324</v>
      </c>
      <c r="B226" s="7"/>
      <c r="C226" s="7"/>
      <c r="D226" s="7"/>
      <c r="E226" s="7"/>
      <c r="F226" s="37"/>
      <c r="G226" s="37"/>
    </row>
    <row r="227" spans="1:7" x14ac:dyDescent="0.6">
      <c r="A227" s="1">
        <v>325</v>
      </c>
      <c r="B227" s="7"/>
      <c r="C227" s="7"/>
      <c r="D227" s="7"/>
      <c r="E227" s="7"/>
      <c r="F227" s="37"/>
      <c r="G227" s="37"/>
    </row>
    <row r="228" spans="1:7" x14ac:dyDescent="0.6">
      <c r="A228" s="1">
        <v>326</v>
      </c>
      <c r="B228" s="7"/>
      <c r="C228" s="7"/>
      <c r="D228" s="7"/>
      <c r="E228" s="7"/>
      <c r="F228" s="37"/>
      <c r="G228" s="37"/>
    </row>
    <row r="229" spans="1:7" x14ac:dyDescent="0.6">
      <c r="A229" s="1">
        <v>327</v>
      </c>
      <c r="B229" s="7"/>
      <c r="C229" s="7"/>
      <c r="D229" s="7"/>
      <c r="E229" s="7"/>
      <c r="F229" s="37"/>
      <c r="G229" s="37"/>
    </row>
    <row r="230" spans="1:7" x14ac:dyDescent="0.6">
      <c r="A230" s="1">
        <v>328</v>
      </c>
      <c r="B230" s="7"/>
      <c r="C230" s="7"/>
      <c r="D230" s="7"/>
      <c r="E230" s="7"/>
      <c r="F230" s="37"/>
      <c r="G230" s="37"/>
    </row>
    <row r="231" spans="1:7" x14ac:dyDescent="0.6">
      <c r="A231" s="1">
        <v>329</v>
      </c>
      <c r="B231" s="7"/>
      <c r="C231" s="7"/>
      <c r="D231" s="7"/>
      <c r="E231" s="7"/>
      <c r="F231" s="37"/>
      <c r="G231" s="37"/>
    </row>
    <row r="232" spans="1:7" x14ac:dyDescent="0.6">
      <c r="A232" s="1">
        <v>330</v>
      </c>
      <c r="B232" s="7"/>
      <c r="C232" s="7"/>
      <c r="D232" s="7"/>
      <c r="E232" s="7"/>
      <c r="F232" s="37"/>
      <c r="G232" s="37"/>
    </row>
    <row r="233" spans="1:7" x14ac:dyDescent="0.6">
      <c r="A233" s="1">
        <v>331</v>
      </c>
      <c r="B233" s="7"/>
      <c r="C233" s="7"/>
      <c r="D233" s="7"/>
      <c r="E233" s="7"/>
      <c r="F233" s="37"/>
      <c r="G233" s="37"/>
    </row>
    <row r="234" spans="1:7" x14ac:dyDescent="0.6">
      <c r="A234" s="1">
        <v>332</v>
      </c>
      <c r="B234" s="7"/>
      <c r="C234" s="7"/>
      <c r="D234" s="7"/>
      <c r="E234" s="7"/>
      <c r="F234" s="37"/>
      <c r="G234" s="37"/>
    </row>
    <row r="235" spans="1:7" x14ac:dyDescent="0.6">
      <c r="A235" s="1">
        <v>333</v>
      </c>
      <c r="B235" s="7"/>
      <c r="C235" s="7"/>
      <c r="D235" s="7"/>
      <c r="E235" s="7"/>
      <c r="F235" s="37"/>
      <c r="G235" s="37"/>
    </row>
    <row r="236" spans="1:7" x14ac:dyDescent="0.6">
      <c r="A236" s="1">
        <v>334</v>
      </c>
      <c r="B236" s="7"/>
      <c r="C236" s="7"/>
      <c r="D236" s="7"/>
      <c r="E236" s="7"/>
      <c r="F236" s="37"/>
      <c r="G236" s="37"/>
    </row>
    <row r="237" spans="1:7" x14ac:dyDescent="0.6">
      <c r="A237" s="1">
        <v>335</v>
      </c>
      <c r="B237" s="7"/>
      <c r="C237" s="7"/>
      <c r="D237" s="7"/>
      <c r="E237" s="7"/>
      <c r="F237" s="37"/>
      <c r="G237" s="37"/>
    </row>
    <row r="238" spans="1:7" x14ac:dyDescent="0.6">
      <c r="A238" s="1">
        <v>336</v>
      </c>
      <c r="B238" s="7"/>
      <c r="C238" s="7"/>
      <c r="D238" s="7"/>
      <c r="E238" s="7"/>
      <c r="F238" s="37"/>
      <c r="G238" s="37"/>
    </row>
    <row r="239" spans="1:7" x14ac:dyDescent="0.6">
      <c r="A239" s="1">
        <v>337</v>
      </c>
      <c r="B239" s="7"/>
      <c r="C239" s="7"/>
      <c r="D239" s="7"/>
      <c r="E239" s="7"/>
      <c r="F239" s="37"/>
      <c r="G239" s="37"/>
    </row>
    <row r="240" spans="1:7" x14ac:dyDescent="0.6">
      <c r="A240" s="1">
        <v>338</v>
      </c>
      <c r="B240" s="7"/>
      <c r="C240" s="7"/>
      <c r="D240" s="7"/>
      <c r="E240" s="7"/>
      <c r="F240" s="37"/>
      <c r="G240" s="37"/>
    </row>
    <row r="241" spans="1:7" x14ac:dyDescent="0.6">
      <c r="A241" s="1">
        <v>339</v>
      </c>
      <c r="B241" s="7"/>
      <c r="C241" s="7"/>
      <c r="D241" s="7"/>
      <c r="E241" s="7"/>
      <c r="F241" s="37"/>
      <c r="G241" s="37"/>
    </row>
    <row r="242" spans="1:7" x14ac:dyDescent="0.6">
      <c r="A242" s="1">
        <v>340</v>
      </c>
      <c r="B242" s="7"/>
      <c r="C242" s="7"/>
      <c r="D242" s="7"/>
      <c r="E242" s="7"/>
      <c r="F242" s="37"/>
      <c r="G242" s="37"/>
    </row>
    <row r="243" spans="1:7" x14ac:dyDescent="0.6">
      <c r="A243" s="1">
        <v>341</v>
      </c>
      <c r="B243" s="7"/>
      <c r="C243" s="7"/>
      <c r="D243" s="7"/>
      <c r="E243" s="7"/>
      <c r="F243" s="37"/>
      <c r="G243" s="37"/>
    </row>
    <row r="244" spans="1:7" x14ac:dyDescent="0.6">
      <c r="A244" s="1">
        <v>342</v>
      </c>
      <c r="B244" s="7"/>
      <c r="C244" s="7"/>
      <c r="D244" s="7"/>
      <c r="E244" s="7"/>
      <c r="F244" s="37"/>
      <c r="G244" s="37"/>
    </row>
    <row r="245" spans="1:7" x14ac:dyDescent="0.6">
      <c r="A245" s="1">
        <v>343</v>
      </c>
      <c r="B245" s="7"/>
      <c r="C245" s="7"/>
      <c r="D245" s="7"/>
      <c r="E245" s="7"/>
      <c r="F245" s="37"/>
      <c r="G245" s="37"/>
    </row>
    <row r="246" spans="1:7" x14ac:dyDescent="0.6">
      <c r="A246" s="1">
        <v>344</v>
      </c>
      <c r="B246" s="7"/>
      <c r="C246" s="7"/>
      <c r="D246" s="7"/>
      <c r="E246" s="7"/>
      <c r="F246" s="37"/>
      <c r="G246" s="37"/>
    </row>
    <row r="247" spans="1:7" x14ac:dyDescent="0.6">
      <c r="A247" s="1">
        <v>345</v>
      </c>
      <c r="B247" s="7"/>
      <c r="C247" s="7"/>
      <c r="D247" s="7"/>
      <c r="E247" s="7"/>
      <c r="F247" s="37"/>
      <c r="G247" s="37"/>
    </row>
    <row r="248" spans="1:7" x14ac:dyDescent="0.6">
      <c r="A248" s="1">
        <v>346</v>
      </c>
      <c r="B248" s="7"/>
      <c r="C248" s="7"/>
      <c r="D248" s="7"/>
      <c r="E248" s="7"/>
      <c r="F248" s="37"/>
      <c r="G248" s="37"/>
    </row>
    <row r="249" spans="1:7" x14ac:dyDescent="0.6">
      <c r="A249" s="1">
        <v>347</v>
      </c>
      <c r="B249" s="7"/>
      <c r="C249" s="7"/>
      <c r="D249" s="7"/>
      <c r="E249" s="7"/>
      <c r="F249" s="37"/>
      <c r="G249" s="37"/>
    </row>
    <row r="250" spans="1:7" x14ac:dyDescent="0.6">
      <c r="A250" s="1">
        <v>348</v>
      </c>
      <c r="B250" s="7"/>
      <c r="C250" s="7"/>
      <c r="D250" s="7"/>
      <c r="E250" s="7"/>
      <c r="F250" s="37"/>
      <c r="G250" s="37"/>
    </row>
    <row r="251" spans="1:7" x14ac:dyDescent="0.6">
      <c r="A251" s="1">
        <v>349</v>
      </c>
      <c r="B251" s="7"/>
      <c r="C251" s="7"/>
      <c r="D251" s="7"/>
      <c r="E251" s="7"/>
      <c r="F251" s="37"/>
      <c r="G251" s="37"/>
    </row>
    <row r="252" spans="1:7" x14ac:dyDescent="0.6">
      <c r="A252" s="1">
        <v>350</v>
      </c>
      <c r="B252" s="7"/>
      <c r="C252" s="7"/>
      <c r="D252" s="7"/>
      <c r="E252" s="7"/>
      <c r="F252" s="37"/>
      <c r="G252" s="37"/>
    </row>
    <row r="253" spans="1:7" x14ac:dyDescent="0.6">
      <c r="A253" s="1">
        <v>351</v>
      </c>
      <c r="B253" s="7"/>
      <c r="C253" s="7"/>
      <c r="D253" s="7"/>
      <c r="E253" s="7"/>
      <c r="F253" s="37"/>
      <c r="G253" s="37"/>
    </row>
    <row r="254" spans="1:7" x14ac:dyDescent="0.6">
      <c r="A254" s="1">
        <v>352</v>
      </c>
      <c r="B254" s="7"/>
      <c r="C254" s="7"/>
      <c r="D254" s="7"/>
      <c r="E254" s="7"/>
      <c r="F254" s="37"/>
      <c r="G254" s="37"/>
    </row>
    <row r="255" spans="1:7" x14ac:dyDescent="0.6">
      <c r="A255" s="1">
        <v>353</v>
      </c>
      <c r="B255" s="7"/>
      <c r="C255" s="7"/>
      <c r="D255" s="7"/>
      <c r="E255" s="7"/>
      <c r="F255" s="37"/>
      <c r="G255" s="37"/>
    </row>
    <row r="256" spans="1:7" x14ac:dyDescent="0.6">
      <c r="A256" s="1">
        <v>354</v>
      </c>
      <c r="B256" s="7"/>
      <c r="C256" s="7"/>
      <c r="D256" s="7"/>
      <c r="E256" s="7"/>
      <c r="F256" s="37"/>
      <c r="G256" s="37"/>
    </row>
    <row r="257" spans="1:7" x14ac:dyDescent="0.6">
      <c r="A257" s="1">
        <v>355</v>
      </c>
      <c r="B257" s="7"/>
      <c r="C257" s="7"/>
      <c r="D257" s="7"/>
      <c r="E257" s="7"/>
      <c r="F257" s="37"/>
      <c r="G257" s="37"/>
    </row>
    <row r="258" spans="1:7" x14ac:dyDescent="0.6">
      <c r="A258" s="1">
        <v>356</v>
      </c>
      <c r="B258" s="7"/>
      <c r="C258" s="7"/>
      <c r="D258" s="7"/>
      <c r="E258" s="7"/>
      <c r="F258" s="37"/>
      <c r="G258" s="37"/>
    </row>
    <row r="259" spans="1:7" x14ac:dyDescent="0.6">
      <c r="A259" s="1">
        <v>357</v>
      </c>
      <c r="B259" s="7"/>
      <c r="C259" s="7"/>
      <c r="D259" s="7"/>
      <c r="E259" s="7"/>
      <c r="F259" s="37"/>
      <c r="G259" s="37"/>
    </row>
    <row r="260" spans="1:7" x14ac:dyDescent="0.6">
      <c r="A260" s="1">
        <v>358</v>
      </c>
      <c r="B260" s="7"/>
      <c r="C260" s="7"/>
      <c r="D260" s="7"/>
      <c r="E260" s="7"/>
      <c r="F260" s="37"/>
      <c r="G260" s="37"/>
    </row>
    <row r="261" spans="1:7" x14ac:dyDescent="0.6">
      <c r="A261" s="1">
        <v>359</v>
      </c>
      <c r="B261" s="7"/>
      <c r="C261" s="7"/>
      <c r="D261" s="7"/>
      <c r="E261" s="7"/>
      <c r="F261" s="37"/>
      <c r="G261" s="37"/>
    </row>
    <row r="262" spans="1:7" x14ac:dyDescent="0.6">
      <c r="A262" s="1">
        <v>360</v>
      </c>
      <c r="B262" s="7"/>
      <c r="C262" s="7"/>
      <c r="D262" s="7"/>
      <c r="E262" s="7"/>
      <c r="F262" s="37"/>
      <c r="G262" s="37"/>
    </row>
    <row r="263" spans="1:7" x14ac:dyDescent="0.6">
      <c r="A263" s="1">
        <v>361</v>
      </c>
      <c r="B263" s="7"/>
      <c r="C263" s="7"/>
      <c r="D263" s="7"/>
      <c r="E263" s="7"/>
      <c r="F263" s="37"/>
      <c r="G263" s="37"/>
    </row>
    <row r="264" spans="1:7" x14ac:dyDescent="0.6">
      <c r="A264" s="1">
        <v>362</v>
      </c>
      <c r="B264" s="7"/>
      <c r="C264" s="7"/>
      <c r="D264" s="7"/>
      <c r="E264" s="7"/>
      <c r="F264" s="37"/>
      <c r="G264" s="37"/>
    </row>
    <row r="265" spans="1:7" x14ac:dyDescent="0.6">
      <c r="A265" s="1">
        <v>363</v>
      </c>
      <c r="B265" s="7"/>
      <c r="C265" s="7"/>
      <c r="D265" s="7"/>
      <c r="E265" s="7"/>
      <c r="F265" s="37"/>
      <c r="G265" s="37"/>
    </row>
    <row r="266" spans="1:7" x14ac:dyDescent="0.6">
      <c r="A266" s="1">
        <v>364</v>
      </c>
      <c r="B266" s="7"/>
      <c r="C266" s="7"/>
      <c r="D266" s="7"/>
      <c r="E266" s="7"/>
      <c r="F266" s="37"/>
      <c r="G266" s="37"/>
    </row>
    <row r="267" spans="1:7" x14ac:dyDescent="0.6">
      <c r="A267" s="1">
        <v>365</v>
      </c>
      <c r="B267" s="7"/>
      <c r="C267" s="7"/>
      <c r="D267" s="7"/>
      <c r="E267" s="7"/>
      <c r="F267" s="37"/>
      <c r="G267" s="37"/>
    </row>
    <row r="268" spans="1:7" x14ac:dyDescent="0.6">
      <c r="A268" s="1">
        <v>366</v>
      </c>
      <c r="B268" s="7"/>
      <c r="C268" s="7"/>
      <c r="D268" s="7"/>
      <c r="E268" s="7"/>
      <c r="F268" s="37"/>
      <c r="G268" s="37"/>
    </row>
    <row r="269" spans="1:7" x14ac:dyDescent="0.6">
      <c r="A269" s="1">
        <v>367</v>
      </c>
      <c r="B269" s="7"/>
      <c r="C269" s="7"/>
      <c r="D269" s="7"/>
      <c r="E269" s="7"/>
      <c r="F269" s="37"/>
      <c r="G269" s="37"/>
    </row>
    <row r="270" spans="1:7" x14ac:dyDescent="0.6">
      <c r="A270" s="1">
        <v>368</v>
      </c>
      <c r="B270" s="7"/>
      <c r="C270" s="7"/>
      <c r="D270" s="7"/>
      <c r="E270" s="7"/>
      <c r="F270" s="37"/>
      <c r="G270" s="37"/>
    </row>
    <row r="271" spans="1:7" x14ac:dyDescent="0.6">
      <c r="A271" s="1">
        <v>369</v>
      </c>
      <c r="B271" s="7"/>
      <c r="C271" s="7"/>
      <c r="D271" s="7"/>
      <c r="E271" s="7"/>
      <c r="F271" s="37"/>
      <c r="G271" s="37"/>
    </row>
    <row r="272" spans="1:7" x14ac:dyDescent="0.6">
      <c r="A272" s="1">
        <v>370</v>
      </c>
      <c r="B272" s="7"/>
      <c r="C272" s="7"/>
      <c r="D272" s="7"/>
      <c r="E272" s="7"/>
      <c r="F272" s="37"/>
      <c r="G272" s="37"/>
    </row>
    <row r="273" spans="1:7" x14ac:dyDescent="0.6">
      <c r="A273" s="1">
        <v>371</v>
      </c>
      <c r="B273" s="7"/>
      <c r="C273" s="7"/>
      <c r="D273" s="7"/>
      <c r="E273" s="7"/>
      <c r="F273" s="37"/>
      <c r="G273" s="37"/>
    </row>
    <row r="274" spans="1:7" x14ac:dyDescent="0.6">
      <c r="A274" s="1">
        <v>372</v>
      </c>
      <c r="B274" s="7"/>
      <c r="C274" s="7"/>
      <c r="D274" s="7"/>
      <c r="E274" s="7"/>
      <c r="F274" s="37"/>
      <c r="G274" s="37"/>
    </row>
    <row r="275" spans="1:7" x14ac:dyDescent="0.6">
      <c r="A275" s="1">
        <v>373</v>
      </c>
      <c r="B275" s="7"/>
      <c r="C275" s="7"/>
      <c r="D275" s="7"/>
      <c r="E275" s="7"/>
      <c r="F275" s="37"/>
      <c r="G275" s="37"/>
    </row>
    <row r="276" spans="1:7" x14ac:dyDescent="0.6">
      <c r="A276" s="1">
        <v>374</v>
      </c>
      <c r="B276" s="7"/>
      <c r="C276" s="7"/>
      <c r="D276" s="7"/>
      <c r="E276" s="7"/>
      <c r="F276" s="37"/>
      <c r="G276" s="37"/>
    </row>
    <row r="277" spans="1:7" x14ac:dyDescent="0.6">
      <c r="A277" s="1">
        <v>375</v>
      </c>
      <c r="B277" s="7"/>
      <c r="C277" s="7"/>
      <c r="D277" s="7"/>
      <c r="E277" s="7"/>
      <c r="F277" s="37"/>
      <c r="G277" s="37"/>
    </row>
    <row r="278" spans="1:7" x14ac:dyDescent="0.6">
      <c r="A278" s="1">
        <v>376</v>
      </c>
      <c r="B278" s="7"/>
      <c r="C278" s="7"/>
      <c r="D278" s="7"/>
      <c r="E278" s="7"/>
      <c r="F278" s="37"/>
      <c r="G278" s="37"/>
    </row>
    <row r="279" spans="1:7" x14ac:dyDescent="0.6">
      <c r="A279" s="1">
        <v>377</v>
      </c>
      <c r="B279" s="7"/>
      <c r="C279" s="7"/>
      <c r="D279" s="7"/>
      <c r="E279" s="7"/>
      <c r="F279" s="37"/>
      <c r="G279" s="37"/>
    </row>
    <row r="280" spans="1:7" x14ac:dyDescent="0.6">
      <c r="A280" s="1">
        <v>378</v>
      </c>
      <c r="B280" s="7"/>
      <c r="C280" s="7"/>
      <c r="D280" s="7"/>
      <c r="E280" s="7"/>
      <c r="F280" s="37"/>
      <c r="G280" s="37"/>
    </row>
    <row r="281" spans="1:7" x14ac:dyDescent="0.6">
      <c r="A281" s="1">
        <v>379</v>
      </c>
      <c r="B281" s="7"/>
      <c r="C281" s="7"/>
      <c r="D281" s="7"/>
      <c r="E281" s="7"/>
      <c r="F281" s="37"/>
      <c r="G281" s="37"/>
    </row>
    <row r="282" spans="1:7" x14ac:dyDescent="0.6">
      <c r="A282" s="1">
        <v>380</v>
      </c>
      <c r="B282" s="7"/>
      <c r="C282" s="7"/>
      <c r="D282" s="7"/>
      <c r="E282" s="7"/>
      <c r="F282" s="37"/>
      <c r="G282" s="37"/>
    </row>
    <row r="283" spans="1:7" x14ac:dyDescent="0.6">
      <c r="A283" s="1">
        <v>381</v>
      </c>
      <c r="B283" s="7"/>
      <c r="C283" s="7"/>
      <c r="D283" s="7"/>
      <c r="E283" s="7"/>
      <c r="F283" s="37"/>
      <c r="G283" s="37"/>
    </row>
    <row r="284" spans="1:7" x14ac:dyDescent="0.6">
      <c r="A284" s="1">
        <v>382</v>
      </c>
      <c r="B284" s="7"/>
      <c r="C284" s="7"/>
      <c r="D284" s="7"/>
      <c r="E284" s="7"/>
      <c r="F284" s="37"/>
      <c r="G284" s="37"/>
    </row>
    <row r="285" spans="1:7" x14ac:dyDescent="0.6">
      <c r="A285" s="1">
        <v>383</v>
      </c>
      <c r="B285" s="7"/>
      <c r="C285" s="7"/>
      <c r="D285" s="7"/>
      <c r="E285" s="7"/>
      <c r="F285" s="37"/>
      <c r="G285" s="37"/>
    </row>
    <row r="286" spans="1:7" x14ac:dyDescent="0.6">
      <c r="A286" s="1">
        <v>384</v>
      </c>
      <c r="B286" s="7"/>
      <c r="C286" s="7"/>
      <c r="D286" s="7"/>
      <c r="E286" s="7"/>
      <c r="F286" s="37"/>
      <c r="G286" s="37"/>
    </row>
    <row r="287" spans="1:7" x14ac:dyDescent="0.6">
      <c r="A287" s="1">
        <v>385</v>
      </c>
      <c r="B287" s="7"/>
      <c r="C287" s="7"/>
      <c r="D287" s="7"/>
      <c r="E287" s="7"/>
      <c r="F287" s="37"/>
      <c r="G287" s="37"/>
    </row>
    <row r="288" spans="1:7" x14ac:dyDescent="0.6">
      <c r="A288" s="1">
        <v>386</v>
      </c>
      <c r="B288" s="7"/>
      <c r="C288" s="7"/>
      <c r="D288" s="7"/>
      <c r="E288" s="7"/>
      <c r="F288" s="37"/>
      <c r="G288" s="37"/>
    </row>
    <row r="289" spans="1:7" x14ac:dyDescent="0.6">
      <c r="A289" s="1">
        <v>387</v>
      </c>
      <c r="B289" s="7"/>
      <c r="C289" s="7"/>
      <c r="D289" s="7"/>
      <c r="E289" s="7"/>
      <c r="F289" s="37"/>
      <c r="G289" s="37"/>
    </row>
    <row r="290" spans="1:7" x14ac:dyDescent="0.6">
      <c r="A290" s="1">
        <v>388</v>
      </c>
      <c r="B290" s="7"/>
      <c r="C290" s="7"/>
      <c r="D290" s="7"/>
      <c r="E290" s="7"/>
      <c r="F290" s="37"/>
      <c r="G290" s="37"/>
    </row>
    <row r="291" spans="1:7" x14ac:dyDescent="0.6">
      <c r="A291" s="1">
        <v>389</v>
      </c>
      <c r="B291" s="7"/>
      <c r="C291" s="7"/>
      <c r="D291" s="7"/>
      <c r="E291" s="7"/>
      <c r="F291" s="37"/>
      <c r="G291" s="37"/>
    </row>
    <row r="292" spans="1:7" x14ac:dyDescent="0.6">
      <c r="A292" s="1">
        <v>390</v>
      </c>
      <c r="B292" s="7"/>
      <c r="C292" s="7"/>
      <c r="D292" s="7"/>
      <c r="E292" s="7"/>
      <c r="F292" s="37"/>
      <c r="G292" s="37"/>
    </row>
    <row r="293" spans="1:7" x14ac:dyDescent="0.6">
      <c r="A293" s="1">
        <v>391</v>
      </c>
      <c r="B293" s="7"/>
      <c r="C293" s="7"/>
      <c r="D293" s="7"/>
      <c r="E293" s="7"/>
      <c r="F293" s="37"/>
      <c r="G293" s="37"/>
    </row>
    <row r="294" spans="1:7" x14ac:dyDescent="0.6">
      <c r="A294" s="1">
        <v>392</v>
      </c>
      <c r="B294" s="7"/>
      <c r="C294" s="7"/>
      <c r="D294" s="7"/>
      <c r="E294" s="7"/>
      <c r="F294" s="37"/>
      <c r="G294" s="37"/>
    </row>
    <row r="295" spans="1:7" x14ac:dyDescent="0.6">
      <c r="A295" s="1">
        <v>393</v>
      </c>
      <c r="B295" s="7"/>
      <c r="C295" s="7"/>
      <c r="D295" s="7"/>
      <c r="E295" s="7"/>
      <c r="F295" s="37"/>
      <c r="G295" s="37"/>
    </row>
    <row r="296" spans="1:7" x14ac:dyDescent="0.6">
      <c r="A296" s="1">
        <v>394</v>
      </c>
      <c r="B296" s="7"/>
      <c r="C296" s="7"/>
      <c r="D296" s="7"/>
      <c r="E296" s="7"/>
      <c r="F296" s="37"/>
      <c r="G296" s="37"/>
    </row>
    <row r="297" spans="1:7" x14ac:dyDescent="0.6">
      <c r="A297" s="1">
        <v>395</v>
      </c>
      <c r="B297" s="7"/>
      <c r="C297" s="7"/>
      <c r="D297" s="7"/>
      <c r="E297" s="7"/>
      <c r="F297" s="37"/>
      <c r="G297" s="37"/>
    </row>
    <row r="298" spans="1:7" x14ac:dyDescent="0.6">
      <c r="A298" s="1">
        <v>396</v>
      </c>
      <c r="B298" s="7"/>
      <c r="C298" s="7"/>
      <c r="D298" s="7"/>
      <c r="E298" s="7"/>
      <c r="F298" s="37"/>
      <c r="G298" s="37"/>
    </row>
    <row r="299" spans="1:7" x14ac:dyDescent="0.6">
      <c r="A299" s="1">
        <v>397</v>
      </c>
      <c r="B299" s="7"/>
      <c r="C299" s="7"/>
      <c r="D299" s="7"/>
      <c r="E299" s="7"/>
      <c r="F299" s="37"/>
      <c r="G299" s="37"/>
    </row>
    <row r="300" spans="1:7" x14ac:dyDescent="0.6">
      <c r="A300" s="1">
        <v>398</v>
      </c>
      <c r="B300" s="7"/>
      <c r="C300" s="7"/>
      <c r="D300" s="7"/>
      <c r="E300" s="7"/>
      <c r="F300" s="37"/>
      <c r="G300" s="37"/>
    </row>
    <row r="301" spans="1:7" x14ac:dyDescent="0.6">
      <c r="A301" s="1">
        <v>399</v>
      </c>
      <c r="B301" s="7"/>
      <c r="C301" s="7"/>
      <c r="D301" s="7"/>
      <c r="E301" s="7"/>
      <c r="F301" s="37"/>
      <c r="G301" s="37"/>
    </row>
    <row r="302" spans="1:7" x14ac:dyDescent="0.6">
      <c r="A302" s="1">
        <v>400</v>
      </c>
      <c r="B302" s="7"/>
      <c r="C302" s="7"/>
      <c r="D302" s="7"/>
      <c r="E302" s="7"/>
      <c r="F302" s="37"/>
      <c r="G302" s="37"/>
    </row>
    <row r="303" spans="1:7" x14ac:dyDescent="0.6">
      <c r="A303" s="1">
        <v>401</v>
      </c>
      <c r="B303" s="7"/>
      <c r="C303" s="7"/>
      <c r="D303" s="7"/>
      <c r="E303" s="7"/>
      <c r="F303" s="37"/>
      <c r="G303" s="37"/>
    </row>
    <row r="304" spans="1:7" x14ac:dyDescent="0.6">
      <c r="A304" s="1">
        <v>402</v>
      </c>
      <c r="B304" s="7"/>
      <c r="C304" s="7"/>
      <c r="D304" s="7"/>
      <c r="E304" s="7"/>
      <c r="F304" s="37"/>
      <c r="G304" s="37"/>
    </row>
    <row r="305" spans="1:7" x14ac:dyDescent="0.6">
      <c r="A305" s="1">
        <v>403</v>
      </c>
      <c r="B305" s="7"/>
      <c r="C305" s="7"/>
      <c r="D305" s="7"/>
      <c r="E305" s="7"/>
      <c r="F305" s="37"/>
      <c r="G305" s="37"/>
    </row>
    <row r="306" spans="1:7" x14ac:dyDescent="0.6">
      <c r="A306" s="1">
        <v>404</v>
      </c>
      <c r="B306" s="7"/>
      <c r="C306" s="7"/>
      <c r="D306" s="7"/>
      <c r="E306" s="7"/>
      <c r="F306" s="37"/>
      <c r="G306" s="37"/>
    </row>
    <row r="307" spans="1:7" x14ac:dyDescent="0.6">
      <c r="A307" s="1">
        <v>405</v>
      </c>
      <c r="B307" s="7"/>
      <c r="C307" s="7"/>
      <c r="D307" s="7"/>
      <c r="E307" s="7"/>
      <c r="F307" s="37"/>
      <c r="G307" s="37"/>
    </row>
    <row r="308" spans="1:7" x14ac:dyDescent="0.6">
      <c r="A308" s="1">
        <v>406</v>
      </c>
      <c r="B308" s="7"/>
      <c r="C308" s="7"/>
      <c r="D308" s="7"/>
      <c r="E308" s="7"/>
      <c r="F308" s="37"/>
      <c r="G308" s="37"/>
    </row>
    <row r="309" spans="1:7" x14ac:dyDescent="0.6">
      <c r="A309" s="1">
        <v>407</v>
      </c>
      <c r="B309" s="7"/>
      <c r="C309" s="7"/>
      <c r="D309" s="7"/>
      <c r="E309" s="7"/>
      <c r="F309" s="37"/>
      <c r="G309" s="37"/>
    </row>
    <row r="310" spans="1:7" x14ac:dyDescent="0.6">
      <c r="A310" s="1">
        <v>408</v>
      </c>
      <c r="B310" s="7"/>
      <c r="C310" s="7"/>
      <c r="D310" s="7"/>
      <c r="E310" s="7"/>
      <c r="F310" s="37"/>
      <c r="G310" s="37"/>
    </row>
    <row r="311" spans="1:7" x14ac:dyDescent="0.6">
      <c r="A311" s="1">
        <v>409</v>
      </c>
      <c r="B311" s="7"/>
      <c r="C311" s="7"/>
      <c r="D311" s="7"/>
      <c r="E311" s="7"/>
      <c r="F311" s="37"/>
      <c r="G311" s="37"/>
    </row>
    <row r="312" spans="1:7" x14ac:dyDescent="0.6">
      <c r="A312" s="1">
        <v>410</v>
      </c>
      <c r="B312" s="7"/>
      <c r="C312" s="7"/>
      <c r="D312" s="7"/>
      <c r="E312" s="7"/>
      <c r="F312" s="37"/>
      <c r="G312" s="37"/>
    </row>
    <row r="313" spans="1:7" x14ac:dyDescent="0.6">
      <c r="A313" s="1">
        <v>411</v>
      </c>
      <c r="B313" s="7"/>
      <c r="C313" s="7"/>
      <c r="D313" s="7"/>
      <c r="E313" s="7"/>
      <c r="F313" s="37"/>
      <c r="G313" s="37"/>
    </row>
    <row r="314" spans="1:7" x14ac:dyDescent="0.6">
      <c r="A314" s="1">
        <v>412</v>
      </c>
      <c r="B314" s="7"/>
      <c r="C314" s="7"/>
      <c r="D314" s="7"/>
      <c r="E314" s="7"/>
      <c r="F314" s="37"/>
      <c r="G314" s="37"/>
    </row>
    <row r="315" spans="1:7" x14ac:dyDescent="0.6">
      <c r="A315" s="1">
        <v>413</v>
      </c>
      <c r="B315" s="7"/>
      <c r="C315" s="7"/>
      <c r="D315" s="7"/>
      <c r="E315" s="7"/>
      <c r="F315" s="37"/>
      <c r="G315" s="37"/>
    </row>
    <row r="316" spans="1:7" x14ac:dyDescent="0.6">
      <c r="A316" s="1">
        <v>414</v>
      </c>
      <c r="B316" s="7"/>
      <c r="C316" s="7"/>
      <c r="D316" s="7"/>
      <c r="E316" s="7"/>
      <c r="F316" s="37"/>
      <c r="G316" s="37"/>
    </row>
    <row r="317" spans="1:7" x14ac:dyDescent="0.6">
      <c r="A317" s="1">
        <v>415</v>
      </c>
      <c r="B317" s="7"/>
      <c r="C317" s="7"/>
      <c r="D317" s="7"/>
      <c r="E317" s="7"/>
      <c r="F317" s="37"/>
      <c r="G317" s="37"/>
    </row>
    <row r="318" spans="1:7" x14ac:dyDescent="0.6">
      <c r="A318" s="1">
        <v>416</v>
      </c>
      <c r="B318" s="7"/>
      <c r="C318" s="7"/>
      <c r="D318" s="7"/>
      <c r="E318" s="7"/>
      <c r="F318" s="37"/>
      <c r="G318" s="37"/>
    </row>
    <row r="319" spans="1:7" x14ac:dyDescent="0.6">
      <c r="A319" s="1">
        <v>417</v>
      </c>
      <c r="B319" s="7"/>
      <c r="C319" s="7"/>
      <c r="D319" s="7"/>
      <c r="E319" s="7"/>
      <c r="F319" s="37"/>
      <c r="G319" s="37"/>
    </row>
    <row r="320" spans="1:7" x14ac:dyDescent="0.6">
      <c r="A320" s="1">
        <v>418</v>
      </c>
      <c r="B320" s="7"/>
      <c r="C320" s="7"/>
      <c r="D320" s="7"/>
      <c r="E320" s="7"/>
      <c r="F320" s="37"/>
      <c r="G320" s="37"/>
    </row>
    <row r="321" spans="1:7" x14ac:dyDescent="0.6">
      <c r="A321" s="1">
        <v>419</v>
      </c>
      <c r="B321" s="7"/>
      <c r="C321" s="7"/>
      <c r="D321" s="7"/>
      <c r="E321" s="7"/>
      <c r="F321" s="37"/>
      <c r="G321" s="37"/>
    </row>
    <row r="322" spans="1:7" x14ac:dyDescent="0.6">
      <c r="A322" s="1">
        <v>420</v>
      </c>
      <c r="B322" s="7"/>
      <c r="C322" s="7"/>
      <c r="D322" s="7"/>
      <c r="E322" s="7"/>
      <c r="F322" s="37"/>
      <c r="G322" s="37"/>
    </row>
    <row r="323" spans="1:7" x14ac:dyDescent="0.6">
      <c r="A323" s="1">
        <v>421</v>
      </c>
      <c r="B323" s="7"/>
      <c r="C323" s="7"/>
      <c r="D323" s="7"/>
      <c r="E323" s="7"/>
      <c r="F323" s="37"/>
      <c r="G323" s="37"/>
    </row>
    <row r="324" spans="1:7" x14ac:dyDescent="0.6">
      <c r="A324" s="1">
        <v>422</v>
      </c>
      <c r="B324" s="7"/>
      <c r="C324" s="7"/>
      <c r="D324" s="7"/>
      <c r="E324" s="7"/>
      <c r="F324" s="37"/>
      <c r="G324" s="37"/>
    </row>
    <row r="325" spans="1:7" x14ac:dyDescent="0.6">
      <c r="A325" s="1">
        <v>423</v>
      </c>
      <c r="B325" s="7"/>
      <c r="C325" s="7"/>
      <c r="D325" s="7"/>
      <c r="E325" s="7"/>
      <c r="F325" s="37"/>
      <c r="G325" s="37"/>
    </row>
    <row r="326" spans="1:7" x14ac:dyDescent="0.6">
      <c r="A326" s="1">
        <v>424</v>
      </c>
      <c r="B326" s="7"/>
      <c r="C326" s="7"/>
      <c r="D326" s="7"/>
      <c r="E326" s="7"/>
      <c r="F326" s="37"/>
      <c r="G326" s="37"/>
    </row>
    <row r="327" spans="1:7" x14ac:dyDescent="0.6">
      <c r="A327" s="1">
        <v>425</v>
      </c>
      <c r="B327" s="7"/>
      <c r="C327" s="7"/>
      <c r="D327" s="7"/>
      <c r="E327" s="7"/>
      <c r="F327" s="37"/>
      <c r="G327" s="37"/>
    </row>
    <row r="328" spans="1:7" x14ac:dyDescent="0.6">
      <c r="A328" s="1">
        <v>426</v>
      </c>
      <c r="B328" s="7"/>
      <c r="C328" s="7"/>
      <c r="D328" s="7"/>
      <c r="E328" s="7"/>
      <c r="F328" s="37"/>
      <c r="G328" s="37"/>
    </row>
    <row r="329" spans="1:7" x14ac:dyDescent="0.6">
      <c r="A329" s="1">
        <v>427</v>
      </c>
      <c r="B329" s="7"/>
      <c r="C329" s="7"/>
      <c r="D329" s="7"/>
      <c r="E329" s="7"/>
      <c r="F329" s="37"/>
      <c r="G329" s="37"/>
    </row>
    <row r="330" spans="1:7" x14ac:dyDescent="0.6">
      <c r="A330" s="1">
        <v>428</v>
      </c>
      <c r="B330" s="7"/>
      <c r="C330" s="7"/>
      <c r="D330" s="7"/>
      <c r="E330" s="7"/>
      <c r="F330" s="37"/>
      <c r="G330" s="37"/>
    </row>
    <row r="331" spans="1:7" x14ac:dyDescent="0.6">
      <c r="A331" s="1">
        <v>429</v>
      </c>
      <c r="B331" s="7"/>
      <c r="C331" s="7"/>
      <c r="D331" s="7"/>
      <c r="E331" s="7"/>
      <c r="F331" s="37"/>
      <c r="G331" s="37"/>
    </row>
    <row r="332" spans="1:7" x14ac:dyDescent="0.6">
      <c r="A332" s="1">
        <v>430</v>
      </c>
      <c r="B332" s="7"/>
      <c r="C332" s="7"/>
      <c r="D332" s="7"/>
      <c r="E332" s="7"/>
      <c r="F332" s="37"/>
      <c r="G332" s="37"/>
    </row>
    <row r="333" spans="1:7" x14ac:dyDescent="0.6">
      <c r="A333" s="1">
        <v>431</v>
      </c>
      <c r="B333" s="7"/>
      <c r="C333" s="7"/>
      <c r="D333" s="7"/>
      <c r="E333" s="7"/>
      <c r="F333" s="37"/>
      <c r="G333" s="37"/>
    </row>
    <row r="334" spans="1:7" x14ac:dyDescent="0.6">
      <c r="A334" s="1">
        <v>432</v>
      </c>
      <c r="B334" s="7"/>
      <c r="C334" s="7"/>
      <c r="D334" s="7"/>
      <c r="E334" s="7"/>
      <c r="F334" s="37"/>
      <c r="G334" s="37"/>
    </row>
    <row r="335" spans="1:7" x14ac:dyDescent="0.6">
      <c r="A335" s="1">
        <v>433</v>
      </c>
      <c r="B335" s="7"/>
      <c r="C335" s="7"/>
      <c r="D335" s="7"/>
      <c r="E335" s="7"/>
      <c r="F335" s="37"/>
      <c r="G335" s="37"/>
    </row>
    <row r="336" spans="1:7" x14ac:dyDescent="0.6">
      <c r="A336" s="1">
        <v>434</v>
      </c>
      <c r="B336" s="7"/>
      <c r="C336" s="7"/>
      <c r="D336" s="7"/>
      <c r="E336" s="7"/>
      <c r="F336" s="37"/>
      <c r="G336" s="37"/>
    </row>
    <row r="337" spans="1:7" x14ac:dyDescent="0.6">
      <c r="A337" s="1">
        <v>435</v>
      </c>
      <c r="B337" s="7"/>
      <c r="C337" s="7"/>
      <c r="D337" s="7"/>
      <c r="E337" s="7"/>
      <c r="F337" s="37"/>
      <c r="G337" s="37"/>
    </row>
    <row r="338" spans="1:7" x14ac:dyDescent="0.6">
      <c r="A338" s="1">
        <v>436</v>
      </c>
      <c r="B338" s="7"/>
      <c r="C338" s="7"/>
      <c r="D338" s="7"/>
      <c r="E338" s="7"/>
      <c r="F338" s="37"/>
      <c r="G338" s="37"/>
    </row>
    <row r="339" spans="1:7" x14ac:dyDescent="0.6">
      <c r="A339" s="1">
        <v>437</v>
      </c>
      <c r="B339" s="7"/>
      <c r="C339" s="7"/>
      <c r="D339" s="7"/>
      <c r="E339" s="7"/>
      <c r="F339" s="37"/>
      <c r="G339" s="37"/>
    </row>
    <row r="340" spans="1:7" x14ac:dyDescent="0.6">
      <c r="A340" s="1">
        <v>438</v>
      </c>
      <c r="B340" s="7"/>
      <c r="C340" s="7"/>
      <c r="D340" s="7"/>
      <c r="E340" s="7"/>
      <c r="F340" s="37"/>
      <c r="G340" s="37"/>
    </row>
    <row r="341" spans="1:7" x14ac:dyDescent="0.6">
      <c r="A341" s="1">
        <v>439</v>
      </c>
      <c r="B341" s="7"/>
      <c r="C341" s="7"/>
      <c r="D341" s="7"/>
      <c r="E341" s="7"/>
      <c r="F341" s="37"/>
      <c r="G341" s="37"/>
    </row>
    <row r="342" spans="1:7" x14ac:dyDescent="0.6">
      <c r="A342" s="1">
        <v>440</v>
      </c>
      <c r="B342" s="7"/>
      <c r="C342" s="7"/>
      <c r="D342" s="7"/>
      <c r="E342" s="7"/>
      <c r="F342" s="37"/>
      <c r="G342" s="37"/>
    </row>
    <row r="343" spans="1:7" x14ac:dyDescent="0.6">
      <c r="A343" s="1">
        <v>441</v>
      </c>
      <c r="B343" s="7"/>
      <c r="C343" s="7"/>
      <c r="D343" s="7"/>
      <c r="E343" s="7"/>
      <c r="F343" s="37"/>
      <c r="G343" s="37"/>
    </row>
    <row r="344" spans="1:7" x14ac:dyDescent="0.6">
      <c r="A344" s="1">
        <v>442</v>
      </c>
      <c r="B344" s="7"/>
      <c r="C344" s="7"/>
      <c r="D344" s="7"/>
      <c r="E344" s="7"/>
      <c r="F344" s="37"/>
      <c r="G344" s="37"/>
    </row>
    <row r="345" spans="1:7" x14ac:dyDescent="0.6">
      <c r="A345" s="1">
        <v>443</v>
      </c>
      <c r="B345" s="7"/>
      <c r="C345" s="7"/>
      <c r="D345" s="7"/>
      <c r="E345" s="7"/>
      <c r="F345" s="37"/>
      <c r="G345" s="37"/>
    </row>
    <row r="346" spans="1:7" x14ac:dyDescent="0.6">
      <c r="A346" s="1">
        <v>444</v>
      </c>
      <c r="B346" s="7"/>
      <c r="C346" s="7"/>
      <c r="D346" s="7"/>
      <c r="E346" s="7"/>
      <c r="F346" s="37"/>
      <c r="G346" s="37"/>
    </row>
    <row r="347" spans="1:7" x14ac:dyDescent="0.6">
      <c r="A347" s="1">
        <v>445</v>
      </c>
      <c r="B347" s="7"/>
      <c r="C347" s="7"/>
      <c r="D347" s="7"/>
      <c r="E347" s="7"/>
      <c r="F347" s="37"/>
      <c r="G347" s="37"/>
    </row>
    <row r="348" spans="1:7" x14ac:dyDescent="0.6">
      <c r="A348" s="1">
        <v>446</v>
      </c>
      <c r="B348" s="7"/>
      <c r="C348" s="7"/>
      <c r="D348" s="7"/>
      <c r="E348" s="7"/>
      <c r="F348" s="37"/>
      <c r="G348" s="37"/>
    </row>
    <row r="349" spans="1:7" x14ac:dyDescent="0.6">
      <c r="A349" s="1">
        <v>447</v>
      </c>
      <c r="B349" s="7"/>
      <c r="C349" s="7"/>
      <c r="D349" s="7"/>
      <c r="E349" s="7"/>
      <c r="F349" s="37"/>
      <c r="G349" s="37"/>
    </row>
    <row r="350" spans="1:7" x14ac:dyDescent="0.6">
      <c r="A350" s="1">
        <v>448</v>
      </c>
      <c r="B350" s="7"/>
      <c r="C350" s="7"/>
      <c r="D350" s="7"/>
      <c r="E350" s="7"/>
      <c r="F350" s="37"/>
      <c r="G350" s="37"/>
    </row>
    <row r="351" spans="1:7" x14ac:dyDescent="0.6">
      <c r="A351" s="1">
        <v>449</v>
      </c>
      <c r="B351" s="7"/>
      <c r="C351" s="7"/>
      <c r="D351" s="7"/>
      <c r="E351" s="7"/>
      <c r="F351" s="37"/>
      <c r="G351" s="37"/>
    </row>
    <row r="352" spans="1:7" x14ac:dyDescent="0.6">
      <c r="A352" s="1">
        <v>450</v>
      </c>
      <c r="B352" s="7"/>
      <c r="C352" s="7"/>
      <c r="D352" s="7"/>
      <c r="E352" s="7"/>
      <c r="F352" s="37"/>
      <c r="G352" s="37"/>
    </row>
    <row r="353" spans="1:7" x14ac:dyDescent="0.6">
      <c r="A353" s="1">
        <v>451</v>
      </c>
      <c r="B353" s="7"/>
      <c r="C353" s="7"/>
      <c r="D353" s="7"/>
      <c r="E353" s="7"/>
      <c r="F353" s="37"/>
      <c r="G353" s="37"/>
    </row>
    <row r="354" spans="1:7" x14ac:dyDescent="0.6">
      <c r="A354" s="1">
        <v>452</v>
      </c>
      <c r="B354" s="7"/>
      <c r="C354" s="7"/>
      <c r="D354" s="7"/>
      <c r="E354" s="7"/>
      <c r="F354" s="37"/>
      <c r="G354" s="37"/>
    </row>
    <row r="355" spans="1:7" x14ac:dyDescent="0.6">
      <c r="A355" s="1">
        <v>453</v>
      </c>
      <c r="B355" s="7"/>
      <c r="C355" s="7"/>
      <c r="D355" s="7"/>
      <c r="E355" s="7"/>
      <c r="F355" s="37"/>
      <c r="G355" s="37"/>
    </row>
    <row r="356" spans="1:7" x14ac:dyDescent="0.6">
      <c r="A356" s="1">
        <v>454</v>
      </c>
      <c r="B356" s="7"/>
      <c r="C356" s="7"/>
      <c r="D356" s="7"/>
      <c r="E356" s="7"/>
      <c r="F356" s="37"/>
      <c r="G356" s="37"/>
    </row>
    <row r="357" spans="1:7" x14ac:dyDescent="0.6">
      <c r="A357" s="1">
        <v>455</v>
      </c>
      <c r="B357" s="7"/>
      <c r="C357" s="7"/>
      <c r="D357" s="7"/>
      <c r="E357" s="7"/>
      <c r="F357" s="37"/>
      <c r="G357" s="37"/>
    </row>
    <row r="358" spans="1:7" x14ac:dyDescent="0.6">
      <c r="A358" s="1">
        <v>456</v>
      </c>
      <c r="B358" s="7"/>
      <c r="C358" s="7"/>
      <c r="D358" s="7"/>
      <c r="E358" s="7"/>
      <c r="F358" s="37"/>
      <c r="G358" s="37"/>
    </row>
    <row r="359" spans="1:7" x14ac:dyDescent="0.6">
      <c r="A359" s="1">
        <v>457</v>
      </c>
      <c r="B359" s="7"/>
      <c r="C359" s="7"/>
      <c r="D359" s="7"/>
      <c r="E359" s="7"/>
      <c r="F359" s="37"/>
      <c r="G359" s="37"/>
    </row>
    <row r="360" spans="1:7" x14ac:dyDescent="0.6">
      <c r="A360" s="1">
        <v>458</v>
      </c>
      <c r="B360" s="7"/>
      <c r="C360" s="7"/>
      <c r="D360" s="7"/>
      <c r="E360" s="7"/>
      <c r="F360" s="37"/>
      <c r="G360" s="37"/>
    </row>
    <row r="361" spans="1:7" x14ac:dyDescent="0.6">
      <c r="A361" s="1">
        <v>459</v>
      </c>
      <c r="B361" s="7"/>
      <c r="C361" s="7"/>
      <c r="D361" s="7"/>
      <c r="E361" s="7"/>
      <c r="F361" s="37"/>
      <c r="G361" s="37"/>
    </row>
    <row r="362" spans="1:7" x14ac:dyDescent="0.6">
      <c r="A362" s="1">
        <v>460</v>
      </c>
      <c r="B362" s="7"/>
      <c r="C362" s="7"/>
      <c r="D362" s="7"/>
      <c r="E362" s="7"/>
      <c r="F362" s="37"/>
      <c r="G362" s="37"/>
    </row>
    <row r="363" spans="1:7" x14ac:dyDescent="0.6">
      <c r="A363" s="1">
        <v>461</v>
      </c>
      <c r="B363" s="7"/>
      <c r="C363" s="7"/>
      <c r="D363" s="7"/>
      <c r="E363" s="7"/>
      <c r="F363" s="37"/>
      <c r="G363" s="37"/>
    </row>
    <row r="364" spans="1:7" x14ac:dyDescent="0.6">
      <c r="A364" s="1">
        <v>462</v>
      </c>
      <c r="B364" s="7"/>
      <c r="C364" s="7"/>
      <c r="D364" s="7"/>
      <c r="E364" s="7"/>
      <c r="F364" s="37"/>
      <c r="G364" s="37"/>
    </row>
    <row r="365" spans="1:7" x14ac:dyDescent="0.6">
      <c r="A365" s="1">
        <v>463</v>
      </c>
      <c r="B365" s="7"/>
      <c r="C365" s="7"/>
      <c r="D365" s="7"/>
      <c r="E365" s="7"/>
      <c r="F365" s="37"/>
      <c r="G365" s="37"/>
    </row>
    <row r="366" spans="1:7" x14ac:dyDescent="0.6">
      <c r="A366" s="1">
        <v>464</v>
      </c>
      <c r="B366" s="7"/>
      <c r="C366" s="7"/>
      <c r="D366" s="7"/>
      <c r="E366" s="7"/>
      <c r="F366" s="37"/>
      <c r="G366" s="37"/>
    </row>
    <row r="367" spans="1:7" x14ac:dyDescent="0.6">
      <c r="A367" s="1">
        <v>465</v>
      </c>
      <c r="B367" s="7"/>
      <c r="C367" s="7"/>
      <c r="D367" s="7"/>
      <c r="E367" s="7"/>
      <c r="F367" s="37"/>
      <c r="G367" s="37"/>
    </row>
    <row r="368" spans="1:7" x14ac:dyDescent="0.6">
      <c r="A368" s="1">
        <v>466</v>
      </c>
      <c r="B368" s="7"/>
      <c r="C368" s="7"/>
      <c r="D368" s="7"/>
      <c r="E368" s="7"/>
      <c r="F368" s="37"/>
      <c r="G368" s="37"/>
    </row>
    <row r="369" spans="1:7" x14ac:dyDescent="0.6">
      <c r="A369" s="1">
        <v>467</v>
      </c>
      <c r="B369" s="7"/>
      <c r="C369" s="7"/>
      <c r="D369" s="7"/>
      <c r="E369" s="7"/>
      <c r="F369" s="37"/>
      <c r="G369" s="37"/>
    </row>
    <row r="370" spans="1:7" x14ac:dyDescent="0.6">
      <c r="A370" s="1">
        <v>468</v>
      </c>
      <c r="B370" s="7"/>
      <c r="C370" s="7"/>
      <c r="D370" s="7"/>
      <c r="E370" s="7"/>
      <c r="F370" s="37"/>
      <c r="G370" s="37"/>
    </row>
    <row r="371" spans="1:7" x14ac:dyDescent="0.6">
      <c r="A371" s="1">
        <v>469</v>
      </c>
      <c r="B371" s="7"/>
      <c r="C371" s="7"/>
      <c r="D371" s="7"/>
      <c r="E371" s="7"/>
      <c r="F371" s="37"/>
      <c r="G371" s="37"/>
    </row>
    <row r="372" spans="1:7" x14ac:dyDescent="0.6">
      <c r="A372" s="1">
        <v>470</v>
      </c>
      <c r="B372" s="7"/>
      <c r="C372" s="7"/>
      <c r="D372" s="7"/>
      <c r="E372" s="7"/>
      <c r="F372" s="37"/>
      <c r="G372" s="37"/>
    </row>
    <row r="373" spans="1:7" x14ac:dyDescent="0.6">
      <c r="A373" s="1">
        <v>471</v>
      </c>
      <c r="B373" s="7"/>
      <c r="C373" s="7"/>
      <c r="D373" s="7"/>
      <c r="E373" s="7"/>
      <c r="F373" s="37"/>
      <c r="G373" s="37"/>
    </row>
    <row r="374" spans="1:7" x14ac:dyDescent="0.6">
      <c r="A374" s="1">
        <v>472</v>
      </c>
      <c r="B374" s="7"/>
      <c r="C374" s="7"/>
      <c r="D374" s="7"/>
      <c r="E374" s="7"/>
      <c r="F374" s="37"/>
      <c r="G374" s="37"/>
    </row>
    <row r="375" spans="1:7" x14ac:dyDescent="0.6">
      <c r="A375" s="1">
        <v>473</v>
      </c>
      <c r="B375" s="7"/>
      <c r="C375" s="7"/>
      <c r="D375" s="7"/>
      <c r="E375" s="7"/>
      <c r="F375" s="37"/>
      <c r="G375" s="37"/>
    </row>
    <row r="376" spans="1:7" x14ac:dyDescent="0.6">
      <c r="A376" s="1">
        <v>474</v>
      </c>
      <c r="B376" s="7"/>
      <c r="C376" s="7"/>
      <c r="D376" s="7"/>
      <c r="E376" s="7"/>
      <c r="F376" s="37"/>
      <c r="G376" s="37"/>
    </row>
    <row r="377" spans="1:7" x14ac:dyDescent="0.6">
      <c r="A377" s="1">
        <v>475</v>
      </c>
      <c r="B377" s="7"/>
      <c r="C377" s="7"/>
      <c r="D377" s="7"/>
      <c r="E377" s="7"/>
      <c r="F377" s="37"/>
      <c r="G377" s="37"/>
    </row>
    <row r="378" spans="1:7" x14ac:dyDescent="0.6">
      <c r="A378" s="1">
        <v>476</v>
      </c>
      <c r="B378" s="7"/>
      <c r="C378" s="7"/>
      <c r="D378" s="7"/>
      <c r="E378" s="7"/>
      <c r="F378" s="37"/>
      <c r="G378" s="37"/>
    </row>
    <row r="379" spans="1:7" x14ac:dyDescent="0.6">
      <c r="A379" s="1">
        <v>477</v>
      </c>
      <c r="B379" s="7"/>
      <c r="C379" s="7"/>
      <c r="D379" s="7"/>
      <c r="E379" s="7"/>
      <c r="F379" s="37"/>
      <c r="G379" s="37"/>
    </row>
    <row r="380" spans="1:7" x14ac:dyDescent="0.6">
      <c r="A380" s="1">
        <v>478</v>
      </c>
      <c r="B380" s="7"/>
      <c r="C380" s="7"/>
      <c r="D380" s="7"/>
      <c r="E380" s="7"/>
      <c r="F380" s="37"/>
      <c r="G380" s="37"/>
    </row>
    <row r="381" spans="1:7" x14ac:dyDescent="0.6">
      <c r="A381" s="1">
        <v>479</v>
      </c>
      <c r="B381" s="7"/>
      <c r="C381" s="7"/>
      <c r="D381" s="7"/>
      <c r="E381" s="7"/>
      <c r="F381" s="37"/>
      <c r="G381" s="37"/>
    </row>
    <row r="382" spans="1:7" x14ac:dyDescent="0.6">
      <c r="A382" s="1">
        <v>480</v>
      </c>
      <c r="B382" s="7"/>
      <c r="C382" s="7"/>
      <c r="D382" s="7"/>
      <c r="E382" s="7"/>
      <c r="F382" s="37"/>
      <c r="G382" s="37"/>
    </row>
    <row r="383" spans="1:7" x14ac:dyDescent="0.6">
      <c r="A383" s="1">
        <v>481</v>
      </c>
      <c r="B383" s="7"/>
      <c r="C383" s="7"/>
      <c r="D383" s="7"/>
      <c r="E383" s="7"/>
      <c r="F383" s="37"/>
      <c r="G383" s="37"/>
    </row>
    <row r="384" spans="1:7" x14ac:dyDescent="0.6">
      <c r="A384" s="1">
        <v>482</v>
      </c>
      <c r="B384" s="7"/>
      <c r="C384" s="7"/>
      <c r="D384" s="7"/>
      <c r="E384" s="7"/>
      <c r="F384" s="37"/>
      <c r="G384" s="37"/>
    </row>
    <row r="385" spans="1:7" x14ac:dyDescent="0.6">
      <c r="A385" s="1">
        <v>483</v>
      </c>
      <c r="B385" s="7"/>
      <c r="C385" s="7"/>
      <c r="D385" s="7"/>
      <c r="E385" s="7"/>
      <c r="F385" s="37"/>
      <c r="G385" s="37"/>
    </row>
    <row r="386" spans="1:7" x14ac:dyDescent="0.6">
      <c r="A386" s="1">
        <v>484</v>
      </c>
      <c r="B386" s="7"/>
      <c r="C386" s="7"/>
      <c r="D386" s="7"/>
      <c r="E386" s="7"/>
      <c r="F386" s="37"/>
      <c r="G386" s="37"/>
    </row>
    <row r="387" spans="1:7" x14ac:dyDescent="0.6">
      <c r="A387" s="1">
        <v>485</v>
      </c>
      <c r="B387" s="7"/>
      <c r="C387" s="7"/>
      <c r="D387" s="7"/>
      <c r="E387" s="7"/>
      <c r="F387" s="37"/>
      <c r="G387" s="37"/>
    </row>
    <row r="388" spans="1:7" x14ac:dyDescent="0.6">
      <c r="A388" s="1">
        <v>486</v>
      </c>
      <c r="B388" s="7"/>
      <c r="C388" s="7"/>
      <c r="D388" s="7"/>
      <c r="E388" s="7"/>
      <c r="F388" s="37"/>
      <c r="G388" s="37"/>
    </row>
    <row r="389" spans="1:7" x14ac:dyDescent="0.6">
      <c r="A389" s="1">
        <v>487</v>
      </c>
      <c r="B389" s="7"/>
      <c r="C389" s="7"/>
      <c r="D389" s="7"/>
      <c r="E389" s="7"/>
      <c r="F389" s="37"/>
      <c r="G389" s="37"/>
    </row>
    <row r="390" spans="1:7" x14ac:dyDescent="0.6">
      <c r="A390" s="1">
        <v>488</v>
      </c>
      <c r="B390" s="7"/>
      <c r="C390" s="7"/>
      <c r="D390" s="7"/>
      <c r="E390" s="7"/>
      <c r="F390" s="37"/>
      <c r="G390" s="37"/>
    </row>
    <row r="391" spans="1:7" x14ac:dyDescent="0.6">
      <c r="A391" s="1">
        <v>489</v>
      </c>
      <c r="B391" s="7"/>
      <c r="C391" s="7"/>
      <c r="D391" s="7"/>
      <c r="E391" s="7"/>
      <c r="F391" s="37"/>
      <c r="G391" s="37"/>
    </row>
    <row r="392" spans="1:7" x14ac:dyDescent="0.6">
      <c r="A392" s="1">
        <v>490</v>
      </c>
      <c r="B392" s="7"/>
      <c r="C392" s="7"/>
      <c r="D392" s="7"/>
      <c r="E392" s="7"/>
      <c r="F392" s="37"/>
      <c r="G392" s="37"/>
    </row>
    <row r="393" spans="1:7" x14ac:dyDescent="0.6">
      <c r="A393" s="1">
        <v>491</v>
      </c>
      <c r="B393" s="7"/>
      <c r="C393" s="7"/>
      <c r="D393" s="7"/>
      <c r="E393" s="7"/>
      <c r="F393" s="37"/>
      <c r="G393" s="37"/>
    </row>
    <row r="394" spans="1:7" x14ac:dyDescent="0.6">
      <c r="A394" s="1">
        <v>492</v>
      </c>
      <c r="B394" s="7"/>
      <c r="C394" s="7"/>
      <c r="D394" s="7"/>
      <c r="E394" s="7"/>
      <c r="F394" s="37"/>
      <c r="G394" s="37"/>
    </row>
    <row r="395" spans="1:7" x14ac:dyDescent="0.6">
      <c r="A395" s="1">
        <v>493</v>
      </c>
      <c r="B395" s="7"/>
      <c r="C395" s="7"/>
      <c r="D395" s="7"/>
      <c r="E395" s="7"/>
      <c r="F395" s="37"/>
      <c r="G395" s="37"/>
    </row>
    <row r="396" spans="1:7" x14ac:dyDescent="0.6">
      <c r="A396" s="1">
        <v>494</v>
      </c>
      <c r="B396" s="7"/>
      <c r="C396" s="7"/>
      <c r="D396" s="7"/>
      <c r="E396" s="7"/>
      <c r="F396" s="37"/>
      <c r="G396" s="37"/>
    </row>
    <row r="397" spans="1:7" x14ac:dyDescent="0.6">
      <c r="A397" s="1">
        <v>495</v>
      </c>
      <c r="B397" s="7"/>
      <c r="C397" s="7"/>
      <c r="D397" s="7"/>
      <c r="E397" s="7"/>
      <c r="F397" s="37"/>
      <c r="G397" s="37"/>
    </row>
    <row r="398" spans="1:7" x14ac:dyDescent="0.6">
      <c r="A398" s="1">
        <v>496</v>
      </c>
      <c r="B398" s="7"/>
      <c r="C398" s="7"/>
      <c r="D398" s="7"/>
      <c r="E398" s="7"/>
      <c r="F398" s="37"/>
      <c r="G398" s="37"/>
    </row>
    <row r="399" spans="1:7" x14ac:dyDescent="0.6">
      <c r="A399" s="1">
        <v>497</v>
      </c>
      <c r="B399" s="7"/>
      <c r="C399" s="7"/>
      <c r="D399" s="7"/>
      <c r="E399" s="7"/>
      <c r="F399" s="37"/>
      <c r="G399" s="37"/>
    </row>
    <row r="400" spans="1:7" x14ac:dyDescent="0.6">
      <c r="A400" s="1">
        <v>498</v>
      </c>
      <c r="B400" s="7"/>
      <c r="C400" s="7"/>
      <c r="D400" s="7"/>
      <c r="E400" s="7"/>
      <c r="F400" s="37"/>
      <c r="G400" s="37"/>
    </row>
    <row r="401" spans="1:7" x14ac:dyDescent="0.6">
      <c r="A401" s="1">
        <v>499</v>
      </c>
      <c r="B401" s="7"/>
      <c r="C401" s="7"/>
      <c r="D401" s="7"/>
      <c r="E401" s="7"/>
      <c r="F401" s="37"/>
      <c r="G401" s="37"/>
    </row>
    <row r="402" spans="1:7" x14ac:dyDescent="0.6">
      <c r="A402" s="1">
        <v>500</v>
      </c>
      <c r="B402" s="7"/>
      <c r="C402" s="7"/>
      <c r="D402" s="7"/>
      <c r="E402" s="7"/>
      <c r="F402" s="37"/>
      <c r="G402" s="37"/>
    </row>
    <row r="403" spans="1:7" x14ac:dyDescent="0.6">
      <c r="A403" s="1">
        <v>501</v>
      </c>
      <c r="B403" s="7"/>
      <c r="C403" s="7"/>
      <c r="D403" s="7"/>
      <c r="E403" s="7"/>
      <c r="F403" s="37"/>
      <c r="G403" s="37"/>
    </row>
    <row r="404" spans="1:7" x14ac:dyDescent="0.6">
      <c r="A404" s="1">
        <v>502</v>
      </c>
      <c r="B404" s="7"/>
      <c r="C404" s="7"/>
      <c r="D404" s="7"/>
      <c r="E404" s="7"/>
      <c r="F404" s="37"/>
      <c r="G404" s="37"/>
    </row>
    <row r="405" spans="1:7" x14ac:dyDescent="0.6">
      <c r="A405" s="1">
        <v>503</v>
      </c>
      <c r="B405" s="7"/>
      <c r="C405" s="7"/>
      <c r="D405" s="7"/>
      <c r="E405" s="7"/>
      <c r="F405" s="37"/>
      <c r="G405" s="37"/>
    </row>
    <row r="406" spans="1:7" x14ac:dyDescent="0.6">
      <c r="A406" s="1">
        <v>504</v>
      </c>
      <c r="B406" s="7"/>
      <c r="C406" s="7"/>
      <c r="D406" s="7"/>
      <c r="E406" s="7"/>
      <c r="F406" s="37"/>
      <c r="G406" s="37"/>
    </row>
    <row r="407" spans="1:7" x14ac:dyDescent="0.6">
      <c r="A407" s="1">
        <v>505</v>
      </c>
      <c r="B407" s="7"/>
      <c r="C407" s="7"/>
      <c r="D407" s="7"/>
      <c r="E407" s="7"/>
      <c r="F407" s="37"/>
      <c r="G407" s="37"/>
    </row>
    <row r="408" spans="1:7" x14ac:dyDescent="0.6">
      <c r="A408" s="1">
        <v>506</v>
      </c>
      <c r="B408" s="7"/>
      <c r="C408" s="7"/>
      <c r="D408" s="7"/>
      <c r="E408" s="7"/>
      <c r="F408" s="37"/>
      <c r="G408" s="37"/>
    </row>
    <row r="409" spans="1:7" x14ac:dyDescent="0.6">
      <c r="A409" s="1">
        <v>507</v>
      </c>
      <c r="B409" s="7"/>
      <c r="C409" s="7"/>
      <c r="D409" s="7"/>
      <c r="E409" s="7"/>
      <c r="F409" s="37"/>
      <c r="G409" s="37"/>
    </row>
    <row r="410" spans="1:7" x14ac:dyDescent="0.6">
      <c r="A410" s="1">
        <v>508</v>
      </c>
      <c r="B410" s="7"/>
      <c r="C410" s="7"/>
      <c r="D410" s="7"/>
      <c r="E410" s="7"/>
      <c r="F410" s="37"/>
      <c r="G410" s="37"/>
    </row>
    <row r="411" spans="1:7" x14ac:dyDescent="0.6">
      <c r="A411" s="1">
        <v>509</v>
      </c>
      <c r="B411" s="7"/>
      <c r="C411" s="7"/>
      <c r="D411" s="7"/>
      <c r="E411" s="7"/>
      <c r="F411" s="37"/>
      <c r="G411" s="37"/>
    </row>
    <row r="412" spans="1:7" x14ac:dyDescent="0.6">
      <c r="A412" s="1">
        <v>510</v>
      </c>
      <c r="B412" s="7"/>
      <c r="C412" s="7"/>
      <c r="D412" s="7"/>
      <c r="E412" s="7"/>
      <c r="F412" s="37"/>
      <c r="G412" s="37"/>
    </row>
    <row r="413" spans="1:7" x14ac:dyDescent="0.6">
      <c r="A413" s="1">
        <v>511</v>
      </c>
      <c r="B413" s="7"/>
      <c r="C413" s="7"/>
      <c r="D413" s="7"/>
      <c r="E413" s="7"/>
      <c r="F413" s="37"/>
      <c r="G413" s="37"/>
    </row>
    <row r="414" spans="1:7" x14ac:dyDescent="0.6">
      <c r="A414" s="1">
        <v>512</v>
      </c>
      <c r="B414" s="7"/>
      <c r="C414" s="7"/>
      <c r="D414" s="7"/>
      <c r="E414" s="7"/>
      <c r="F414" s="37"/>
      <c r="G414" s="37"/>
    </row>
    <row r="415" spans="1:7" x14ac:dyDescent="0.6">
      <c r="A415" s="1">
        <v>513</v>
      </c>
      <c r="B415" s="7"/>
      <c r="C415" s="7"/>
      <c r="D415" s="7"/>
      <c r="E415" s="7"/>
      <c r="F415" s="37"/>
      <c r="G415" s="37"/>
    </row>
    <row r="416" spans="1:7" x14ac:dyDescent="0.6">
      <c r="A416" s="1">
        <v>514</v>
      </c>
      <c r="B416" s="7"/>
      <c r="C416" s="7"/>
      <c r="D416" s="7"/>
      <c r="E416" s="7"/>
      <c r="F416" s="37"/>
      <c r="G416" s="37"/>
    </row>
    <row r="417" spans="1:7" x14ac:dyDescent="0.6">
      <c r="A417" s="1">
        <v>515</v>
      </c>
      <c r="B417" s="7"/>
      <c r="C417" s="7"/>
      <c r="D417" s="7"/>
      <c r="E417" s="7"/>
      <c r="F417" s="37"/>
      <c r="G417" s="37"/>
    </row>
    <row r="418" spans="1:7" x14ac:dyDescent="0.6">
      <c r="A418" s="1">
        <v>516</v>
      </c>
      <c r="B418" s="7"/>
      <c r="C418" s="7"/>
      <c r="D418" s="7"/>
      <c r="E418" s="7"/>
      <c r="F418" s="37"/>
      <c r="G418" s="37"/>
    </row>
    <row r="419" spans="1:7" x14ac:dyDescent="0.6">
      <c r="A419" s="1">
        <v>517</v>
      </c>
      <c r="B419" s="7"/>
      <c r="C419" s="7"/>
      <c r="D419" s="7"/>
      <c r="E419" s="7"/>
      <c r="F419" s="37"/>
      <c r="G419" s="37"/>
    </row>
    <row r="420" spans="1:7" x14ac:dyDescent="0.6">
      <c r="A420" s="1">
        <v>518</v>
      </c>
      <c r="B420" s="7"/>
      <c r="C420" s="7"/>
      <c r="D420" s="7"/>
      <c r="E420" s="7"/>
      <c r="F420" s="37"/>
      <c r="G420" s="37"/>
    </row>
    <row r="421" spans="1:7" x14ac:dyDescent="0.6">
      <c r="A421" s="1">
        <v>519</v>
      </c>
      <c r="B421" s="7"/>
      <c r="C421" s="7"/>
      <c r="D421" s="7"/>
      <c r="E421" s="7"/>
      <c r="F421" s="37"/>
      <c r="G421" s="37"/>
    </row>
    <row r="422" spans="1:7" x14ac:dyDescent="0.6">
      <c r="A422" s="1">
        <v>520</v>
      </c>
      <c r="B422" s="7"/>
      <c r="C422" s="7"/>
      <c r="D422" s="7"/>
      <c r="E422" s="7"/>
      <c r="F422" s="37"/>
      <c r="G422" s="37"/>
    </row>
    <row r="423" spans="1:7" x14ac:dyDescent="0.6">
      <c r="A423" s="1">
        <v>521</v>
      </c>
      <c r="B423" s="7"/>
      <c r="C423" s="7"/>
      <c r="D423" s="7"/>
      <c r="E423" s="7"/>
      <c r="F423" s="37"/>
      <c r="G423" s="37"/>
    </row>
    <row r="424" spans="1:7" x14ac:dyDescent="0.6">
      <c r="A424" s="1">
        <v>522</v>
      </c>
      <c r="B424" s="7"/>
      <c r="C424" s="7"/>
      <c r="D424" s="7"/>
      <c r="E424" s="7"/>
      <c r="F424" s="37"/>
      <c r="G424" s="37"/>
    </row>
    <row r="425" spans="1:7" x14ac:dyDescent="0.6">
      <c r="A425" s="1">
        <v>523</v>
      </c>
      <c r="B425" s="7"/>
      <c r="C425" s="7"/>
      <c r="D425" s="7"/>
      <c r="E425" s="7"/>
      <c r="F425" s="37"/>
      <c r="G425" s="37"/>
    </row>
    <row r="426" spans="1:7" x14ac:dyDescent="0.6">
      <c r="A426" s="1">
        <v>524</v>
      </c>
      <c r="B426" s="7"/>
      <c r="C426" s="7"/>
      <c r="D426" s="7"/>
      <c r="E426" s="7"/>
      <c r="F426" s="37"/>
      <c r="G426" s="37"/>
    </row>
    <row r="427" spans="1:7" x14ac:dyDescent="0.6">
      <c r="A427" s="1">
        <v>525</v>
      </c>
      <c r="B427" s="7"/>
      <c r="C427" s="7"/>
      <c r="D427" s="7"/>
      <c r="E427" s="7"/>
      <c r="F427" s="37"/>
      <c r="G427" s="37"/>
    </row>
    <row r="428" spans="1:7" x14ac:dyDescent="0.6">
      <c r="A428" s="1">
        <v>526</v>
      </c>
      <c r="B428" s="7"/>
      <c r="C428" s="7"/>
      <c r="D428" s="7"/>
      <c r="E428" s="7"/>
      <c r="F428" s="37"/>
      <c r="G428" s="37"/>
    </row>
    <row r="429" spans="1:7" x14ac:dyDescent="0.6">
      <c r="A429" s="1">
        <v>527</v>
      </c>
      <c r="B429" s="7"/>
      <c r="C429" s="7"/>
      <c r="D429" s="7"/>
      <c r="E429" s="7"/>
      <c r="F429" s="37"/>
      <c r="G429" s="37"/>
    </row>
    <row r="430" spans="1:7" x14ac:dyDescent="0.6">
      <c r="A430" s="1">
        <v>528</v>
      </c>
      <c r="B430" s="7"/>
      <c r="C430" s="7"/>
      <c r="D430" s="7"/>
      <c r="E430" s="7"/>
      <c r="F430" s="37"/>
      <c r="G430" s="37"/>
    </row>
    <row r="431" spans="1:7" x14ac:dyDescent="0.6">
      <c r="A431" s="1">
        <v>529</v>
      </c>
      <c r="B431" s="7"/>
      <c r="C431" s="7"/>
      <c r="D431" s="7"/>
      <c r="E431" s="7"/>
      <c r="F431" s="37"/>
      <c r="G431" s="37"/>
    </row>
    <row r="432" spans="1:7" x14ac:dyDescent="0.6">
      <c r="A432" s="1">
        <v>530</v>
      </c>
      <c r="B432" s="7"/>
      <c r="C432" s="7"/>
      <c r="D432" s="7"/>
      <c r="E432" s="7"/>
      <c r="F432" s="37"/>
      <c r="G432" s="37"/>
    </row>
    <row r="433" spans="1:7" x14ac:dyDescent="0.6">
      <c r="A433" s="1">
        <v>531</v>
      </c>
      <c r="B433" s="7"/>
      <c r="C433" s="7"/>
      <c r="D433" s="7"/>
      <c r="E433" s="7"/>
      <c r="F433" s="37"/>
      <c r="G433" s="37"/>
    </row>
    <row r="434" spans="1:7" x14ac:dyDescent="0.6">
      <c r="A434" s="1">
        <v>532</v>
      </c>
      <c r="B434" s="7"/>
      <c r="C434" s="7"/>
      <c r="D434" s="7"/>
      <c r="E434" s="7"/>
      <c r="F434" s="37"/>
      <c r="G434" s="37"/>
    </row>
    <row r="435" spans="1:7" x14ac:dyDescent="0.6">
      <c r="A435" s="1">
        <v>533</v>
      </c>
      <c r="B435" s="7"/>
      <c r="C435" s="7"/>
      <c r="D435" s="7"/>
      <c r="E435" s="7"/>
      <c r="F435" s="37"/>
      <c r="G435" s="37"/>
    </row>
    <row r="436" spans="1:7" x14ac:dyDescent="0.6">
      <c r="A436" s="1">
        <v>534</v>
      </c>
      <c r="B436" s="7"/>
      <c r="C436" s="7"/>
      <c r="D436" s="7"/>
      <c r="E436" s="7"/>
      <c r="F436" s="37"/>
      <c r="G436" s="37"/>
    </row>
    <row r="437" spans="1:7" x14ac:dyDescent="0.6">
      <c r="A437" s="1">
        <v>535</v>
      </c>
      <c r="B437" s="7"/>
      <c r="C437" s="7"/>
      <c r="D437" s="7"/>
      <c r="E437" s="7"/>
      <c r="F437" s="37"/>
      <c r="G437" s="37"/>
    </row>
    <row r="438" spans="1:7" x14ac:dyDescent="0.6">
      <c r="A438" s="1">
        <v>536</v>
      </c>
      <c r="B438" s="7"/>
      <c r="C438" s="7"/>
      <c r="D438" s="7"/>
      <c r="E438" s="7"/>
      <c r="F438" s="37"/>
      <c r="G438" s="37"/>
    </row>
    <row r="439" spans="1:7" x14ac:dyDescent="0.6">
      <c r="A439" s="1">
        <v>537</v>
      </c>
      <c r="B439" s="7"/>
      <c r="C439" s="7"/>
      <c r="D439" s="7"/>
      <c r="E439" s="7"/>
      <c r="F439" s="37"/>
      <c r="G439" s="37"/>
    </row>
    <row r="440" spans="1:7" x14ac:dyDescent="0.6">
      <c r="A440" s="1">
        <v>538</v>
      </c>
      <c r="B440" s="7"/>
      <c r="C440" s="7"/>
      <c r="D440" s="7"/>
      <c r="E440" s="7"/>
      <c r="F440" s="37"/>
      <c r="G440" s="37"/>
    </row>
    <row r="441" spans="1:7" x14ac:dyDescent="0.6">
      <c r="A441" s="1">
        <v>539</v>
      </c>
      <c r="B441" s="7"/>
      <c r="C441" s="7"/>
      <c r="D441" s="7"/>
      <c r="E441" s="7"/>
      <c r="F441" s="37"/>
      <c r="G441" s="37"/>
    </row>
    <row r="442" spans="1:7" x14ac:dyDescent="0.6">
      <c r="A442" s="1">
        <v>540</v>
      </c>
      <c r="B442" s="7"/>
      <c r="C442" s="7"/>
      <c r="D442" s="7"/>
      <c r="E442" s="7"/>
      <c r="F442" s="37"/>
      <c r="G442" s="37"/>
    </row>
    <row r="443" spans="1:7" x14ac:dyDescent="0.6">
      <c r="A443" s="1">
        <v>541</v>
      </c>
      <c r="B443" s="7"/>
      <c r="C443" s="7"/>
      <c r="D443" s="7"/>
      <c r="E443" s="7"/>
      <c r="F443" s="37"/>
      <c r="G443" s="37"/>
    </row>
    <row r="444" spans="1:7" x14ac:dyDescent="0.6">
      <c r="A444" s="1">
        <v>542</v>
      </c>
      <c r="B444" s="7"/>
      <c r="C444" s="7"/>
      <c r="D444" s="7"/>
      <c r="E444" s="7"/>
      <c r="F444" s="37"/>
      <c r="G444" s="37"/>
    </row>
    <row r="445" spans="1:7" x14ac:dyDescent="0.6">
      <c r="A445" s="1">
        <v>543</v>
      </c>
      <c r="B445" s="7"/>
      <c r="C445" s="7"/>
      <c r="D445" s="7"/>
      <c r="E445" s="7"/>
      <c r="F445" s="37"/>
      <c r="G445" s="37"/>
    </row>
    <row r="446" spans="1:7" x14ac:dyDescent="0.6">
      <c r="A446" s="1">
        <v>544</v>
      </c>
      <c r="B446" s="7"/>
      <c r="C446" s="7"/>
      <c r="D446" s="7"/>
      <c r="E446" s="7"/>
      <c r="F446" s="37"/>
      <c r="G446" s="37"/>
    </row>
    <row r="447" spans="1:7" x14ac:dyDescent="0.6">
      <c r="A447" s="1">
        <v>545</v>
      </c>
      <c r="B447" s="7"/>
      <c r="C447" s="7"/>
      <c r="D447" s="7"/>
      <c r="E447" s="7"/>
      <c r="F447" s="37"/>
      <c r="G447" s="37"/>
    </row>
    <row r="448" spans="1:7" x14ac:dyDescent="0.6">
      <c r="A448" s="1">
        <v>546</v>
      </c>
      <c r="B448" s="7"/>
      <c r="C448" s="7"/>
      <c r="D448" s="7"/>
      <c r="E448" s="7"/>
      <c r="F448" s="37"/>
      <c r="G448" s="37"/>
    </row>
    <row r="449" spans="1:7" x14ac:dyDescent="0.6">
      <c r="A449" s="1">
        <v>547</v>
      </c>
      <c r="B449" s="7"/>
      <c r="C449" s="7"/>
      <c r="D449" s="7"/>
      <c r="E449" s="7"/>
      <c r="F449" s="37"/>
      <c r="G449" s="37"/>
    </row>
    <row r="450" spans="1:7" x14ac:dyDescent="0.6">
      <c r="A450" s="1">
        <v>548</v>
      </c>
      <c r="B450" s="7"/>
      <c r="C450" s="7"/>
      <c r="D450" s="7"/>
      <c r="E450" s="7"/>
      <c r="F450" s="37"/>
      <c r="G450" s="37"/>
    </row>
    <row r="451" spans="1:7" x14ac:dyDescent="0.6">
      <c r="A451" s="1">
        <v>549</v>
      </c>
      <c r="B451" s="7"/>
      <c r="C451" s="7"/>
      <c r="D451" s="7"/>
      <c r="E451" s="7"/>
      <c r="F451" s="37"/>
      <c r="G451" s="37"/>
    </row>
    <row r="452" spans="1:7" x14ac:dyDescent="0.6">
      <c r="A452" s="1">
        <v>550</v>
      </c>
      <c r="B452" s="7"/>
      <c r="C452" s="7"/>
      <c r="D452" s="7"/>
      <c r="E452" s="7"/>
      <c r="F452" s="37"/>
      <c r="G452" s="37"/>
    </row>
    <row r="453" spans="1:7" x14ac:dyDescent="0.6">
      <c r="A453" s="1">
        <v>551</v>
      </c>
      <c r="B453" s="7"/>
      <c r="C453" s="7"/>
      <c r="D453" s="7"/>
      <c r="E453" s="7"/>
      <c r="F453" s="37"/>
      <c r="G453" s="37"/>
    </row>
    <row r="454" spans="1:7" x14ac:dyDescent="0.6">
      <c r="A454" s="1">
        <v>552</v>
      </c>
      <c r="B454" s="7"/>
      <c r="C454" s="7"/>
      <c r="D454" s="7"/>
      <c r="E454" s="7"/>
      <c r="F454" s="37"/>
      <c r="G454" s="37"/>
    </row>
    <row r="455" spans="1:7" x14ac:dyDescent="0.6">
      <c r="A455" s="1">
        <v>553</v>
      </c>
      <c r="B455" s="7"/>
      <c r="C455" s="7"/>
      <c r="D455" s="7"/>
      <c r="E455" s="7"/>
      <c r="F455" s="37"/>
      <c r="G455" s="37"/>
    </row>
    <row r="456" spans="1:7" x14ac:dyDescent="0.6">
      <c r="A456" s="1">
        <v>554</v>
      </c>
      <c r="B456" s="7"/>
      <c r="C456" s="7"/>
      <c r="D456" s="7"/>
      <c r="E456" s="7"/>
      <c r="F456" s="37"/>
      <c r="G456" s="37"/>
    </row>
    <row r="457" spans="1:7" x14ac:dyDescent="0.6">
      <c r="A457" s="1">
        <v>555</v>
      </c>
      <c r="B457" s="7"/>
      <c r="C457" s="7"/>
      <c r="D457" s="7"/>
      <c r="E457" s="7"/>
      <c r="F457" s="37"/>
      <c r="G457" s="37"/>
    </row>
    <row r="458" spans="1:7" x14ac:dyDescent="0.6">
      <c r="A458" s="1">
        <v>556</v>
      </c>
      <c r="B458" s="7"/>
      <c r="C458" s="7"/>
      <c r="D458" s="7"/>
      <c r="E458" s="7"/>
      <c r="F458" s="37"/>
      <c r="G458" s="37"/>
    </row>
    <row r="459" spans="1:7" x14ac:dyDescent="0.6">
      <c r="A459" s="1">
        <v>557</v>
      </c>
      <c r="B459" s="7"/>
      <c r="C459" s="7"/>
      <c r="D459" s="7"/>
      <c r="E459" s="7"/>
      <c r="F459" s="37"/>
      <c r="G459" s="37"/>
    </row>
    <row r="460" spans="1:7" x14ac:dyDescent="0.6">
      <c r="A460" s="1">
        <v>558</v>
      </c>
      <c r="B460" s="7"/>
      <c r="C460" s="7"/>
      <c r="D460" s="7"/>
      <c r="E460" s="7"/>
      <c r="F460" s="37"/>
      <c r="G460" s="37"/>
    </row>
    <row r="461" spans="1:7" x14ac:dyDescent="0.6">
      <c r="A461" s="1">
        <v>559</v>
      </c>
      <c r="B461" s="7"/>
      <c r="C461" s="7"/>
      <c r="D461" s="7"/>
      <c r="E461" s="7"/>
      <c r="F461" s="37"/>
      <c r="G461" s="37"/>
    </row>
    <row r="462" spans="1:7" x14ac:dyDescent="0.6">
      <c r="A462" s="1">
        <v>560</v>
      </c>
      <c r="B462" s="7"/>
      <c r="C462" s="7"/>
      <c r="D462" s="7"/>
      <c r="E462" s="7"/>
      <c r="F462" s="37"/>
      <c r="G462" s="37"/>
    </row>
    <row r="463" spans="1:7" x14ac:dyDescent="0.6">
      <c r="A463" s="1">
        <v>561</v>
      </c>
      <c r="B463" s="7"/>
      <c r="C463" s="7"/>
      <c r="D463" s="7"/>
      <c r="E463" s="7"/>
      <c r="F463" s="37"/>
      <c r="G463" s="37"/>
    </row>
    <row r="464" spans="1:7" x14ac:dyDescent="0.6">
      <c r="A464" s="1">
        <v>562</v>
      </c>
      <c r="B464" s="7"/>
      <c r="C464" s="7"/>
      <c r="D464" s="7"/>
      <c r="E464" s="7"/>
      <c r="F464" s="37"/>
      <c r="G464" s="37"/>
    </row>
    <row r="465" spans="1:7" x14ac:dyDescent="0.6">
      <c r="A465" s="1">
        <v>563</v>
      </c>
      <c r="B465" s="7"/>
      <c r="C465" s="7"/>
      <c r="D465" s="7"/>
      <c r="E465" s="7"/>
      <c r="F465" s="37"/>
      <c r="G465" s="37"/>
    </row>
    <row r="466" spans="1:7" x14ac:dyDescent="0.6">
      <c r="A466" s="1">
        <v>564</v>
      </c>
      <c r="B466" s="7"/>
      <c r="C466" s="7"/>
      <c r="D466" s="7"/>
      <c r="E466" s="7"/>
      <c r="F466" s="37"/>
      <c r="G466" s="37"/>
    </row>
    <row r="467" spans="1:7" x14ac:dyDescent="0.6">
      <c r="A467" s="1">
        <v>565</v>
      </c>
      <c r="B467" s="7"/>
      <c r="C467" s="7"/>
      <c r="D467" s="7"/>
      <c r="E467" s="7"/>
      <c r="F467" s="37"/>
      <c r="G467" s="37"/>
    </row>
    <row r="468" spans="1:7" x14ac:dyDescent="0.6">
      <c r="A468" s="1">
        <v>566</v>
      </c>
      <c r="B468" s="7"/>
      <c r="C468" s="7"/>
      <c r="D468" s="7"/>
      <c r="E468" s="7"/>
      <c r="F468" s="37"/>
      <c r="G468" s="37"/>
    </row>
    <row r="469" spans="1:7" x14ac:dyDescent="0.6">
      <c r="A469" s="1">
        <v>567</v>
      </c>
      <c r="B469" s="7"/>
      <c r="C469" s="7"/>
      <c r="D469" s="7"/>
      <c r="E469" s="7"/>
      <c r="F469" s="37"/>
      <c r="G469" s="37"/>
    </row>
    <row r="470" spans="1:7" x14ac:dyDescent="0.6">
      <c r="A470" s="1">
        <v>568</v>
      </c>
      <c r="B470" s="7"/>
      <c r="C470" s="7"/>
      <c r="D470" s="7"/>
      <c r="E470" s="7"/>
      <c r="F470" s="37"/>
      <c r="G470" s="37"/>
    </row>
    <row r="471" spans="1:7" x14ac:dyDescent="0.6">
      <c r="A471" s="1">
        <v>569</v>
      </c>
      <c r="B471" s="7"/>
      <c r="C471" s="7"/>
      <c r="D471" s="7"/>
      <c r="E471" s="7"/>
      <c r="F471" s="37"/>
      <c r="G471" s="37"/>
    </row>
    <row r="472" spans="1:7" x14ac:dyDescent="0.6">
      <c r="A472" s="1">
        <v>570</v>
      </c>
      <c r="B472" s="7"/>
      <c r="C472" s="7"/>
      <c r="D472" s="7"/>
      <c r="E472" s="7"/>
      <c r="F472" s="37"/>
      <c r="G472" s="37"/>
    </row>
    <row r="473" spans="1:7" x14ac:dyDescent="0.6">
      <c r="A473" s="1">
        <v>571</v>
      </c>
      <c r="B473" s="7"/>
      <c r="C473" s="7"/>
      <c r="D473" s="7"/>
      <c r="E473" s="7"/>
      <c r="F473" s="37"/>
      <c r="G473" s="37"/>
    </row>
    <row r="474" spans="1:7" x14ac:dyDescent="0.6">
      <c r="A474" s="1">
        <v>572</v>
      </c>
      <c r="B474" s="7"/>
      <c r="C474" s="7"/>
      <c r="D474" s="7"/>
      <c r="E474" s="7"/>
      <c r="F474" s="37"/>
      <c r="G474" s="37"/>
    </row>
    <row r="475" spans="1:7" x14ac:dyDescent="0.6">
      <c r="A475" s="1">
        <v>573</v>
      </c>
      <c r="B475" s="7"/>
      <c r="C475" s="7"/>
      <c r="D475" s="7"/>
      <c r="E475" s="7"/>
      <c r="F475" s="37"/>
      <c r="G475" s="37"/>
    </row>
    <row r="476" spans="1:7" x14ac:dyDescent="0.6">
      <c r="A476" s="1">
        <v>574</v>
      </c>
      <c r="B476" s="7"/>
      <c r="C476" s="7"/>
      <c r="D476" s="7"/>
      <c r="E476" s="7"/>
      <c r="F476" s="37"/>
      <c r="G476" s="37"/>
    </row>
    <row r="477" spans="1:7" x14ac:dyDescent="0.6">
      <c r="A477" s="1">
        <v>575</v>
      </c>
      <c r="B477" s="7"/>
      <c r="C477" s="7"/>
      <c r="D477" s="7"/>
      <c r="E477" s="7"/>
      <c r="F477" s="37"/>
      <c r="G477" s="37"/>
    </row>
    <row r="478" spans="1:7" x14ac:dyDescent="0.6">
      <c r="A478" s="1">
        <v>576</v>
      </c>
      <c r="B478" s="7"/>
      <c r="C478" s="7"/>
      <c r="D478" s="7"/>
      <c r="E478" s="7"/>
      <c r="F478" s="37"/>
      <c r="G478" s="37"/>
    </row>
    <row r="479" spans="1:7" x14ac:dyDescent="0.6">
      <c r="A479" s="1">
        <v>577</v>
      </c>
      <c r="B479" s="7"/>
      <c r="C479" s="7"/>
      <c r="D479" s="7"/>
      <c r="E479" s="7"/>
      <c r="F479" s="37"/>
      <c r="G479" s="37"/>
    </row>
    <row r="480" spans="1:7" x14ac:dyDescent="0.6">
      <c r="A480" s="1">
        <v>578</v>
      </c>
      <c r="B480" s="7"/>
      <c r="C480" s="7"/>
      <c r="D480" s="7"/>
      <c r="E480" s="7"/>
      <c r="F480" s="37"/>
      <c r="G480" s="37"/>
    </row>
    <row r="481" spans="1:7" x14ac:dyDescent="0.6">
      <c r="A481" s="1">
        <v>579</v>
      </c>
      <c r="B481" s="7"/>
      <c r="C481" s="7"/>
      <c r="D481" s="7"/>
      <c r="E481" s="7"/>
      <c r="F481" s="37"/>
      <c r="G481" s="37"/>
    </row>
    <row r="482" spans="1:7" x14ac:dyDescent="0.6">
      <c r="A482" s="1">
        <v>580</v>
      </c>
      <c r="B482" s="7"/>
      <c r="C482" s="7"/>
      <c r="D482" s="7"/>
      <c r="E482" s="7"/>
      <c r="F482" s="37"/>
      <c r="G482" s="37"/>
    </row>
    <row r="483" spans="1:7" x14ac:dyDescent="0.6">
      <c r="A483" s="1">
        <v>581</v>
      </c>
      <c r="B483" s="7"/>
      <c r="C483" s="7"/>
      <c r="D483" s="7"/>
      <c r="E483" s="7"/>
      <c r="F483" s="37"/>
      <c r="G483" s="37"/>
    </row>
    <row r="484" spans="1:7" x14ac:dyDescent="0.6">
      <c r="A484" s="1">
        <v>582</v>
      </c>
      <c r="B484" s="7"/>
      <c r="C484" s="7"/>
      <c r="D484" s="7"/>
      <c r="E484" s="7"/>
      <c r="F484" s="37"/>
      <c r="G484" s="37"/>
    </row>
    <row r="485" spans="1:7" x14ac:dyDescent="0.6">
      <c r="A485" s="1">
        <v>583</v>
      </c>
      <c r="B485" s="7"/>
      <c r="C485" s="7"/>
      <c r="D485" s="7"/>
      <c r="E485" s="7"/>
      <c r="F485" s="37"/>
      <c r="G485" s="37"/>
    </row>
    <row r="486" spans="1:7" x14ac:dyDescent="0.6">
      <c r="A486" s="1">
        <v>584</v>
      </c>
      <c r="B486" s="7"/>
      <c r="C486" s="7"/>
      <c r="D486" s="7"/>
      <c r="E486" s="7"/>
      <c r="F486" s="37"/>
      <c r="G486" s="37"/>
    </row>
    <row r="487" spans="1:7" x14ac:dyDescent="0.6">
      <c r="A487" s="1">
        <v>585</v>
      </c>
      <c r="B487" s="7"/>
      <c r="C487" s="7"/>
      <c r="D487" s="7"/>
      <c r="E487" s="7"/>
      <c r="F487" s="37"/>
      <c r="G487" s="37"/>
    </row>
    <row r="488" spans="1:7" x14ac:dyDescent="0.6">
      <c r="A488" s="1">
        <v>586</v>
      </c>
      <c r="B488" s="7"/>
      <c r="C488" s="7"/>
      <c r="D488" s="7"/>
      <c r="E488" s="7"/>
      <c r="F488" s="37"/>
      <c r="G488" s="37"/>
    </row>
    <row r="489" spans="1:7" x14ac:dyDescent="0.6">
      <c r="A489" s="1">
        <v>587</v>
      </c>
      <c r="B489" s="7"/>
      <c r="C489" s="7"/>
      <c r="D489" s="7"/>
      <c r="E489" s="7"/>
      <c r="F489" s="37"/>
      <c r="G489" s="37"/>
    </row>
    <row r="490" spans="1:7" x14ac:dyDescent="0.6">
      <c r="A490" s="1">
        <v>588</v>
      </c>
      <c r="B490" s="7"/>
      <c r="C490" s="7"/>
      <c r="D490" s="7"/>
      <c r="E490" s="7"/>
      <c r="F490" s="37"/>
      <c r="G490" s="37"/>
    </row>
    <row r="491" spans="1:7" x14ac:dyDescent="0.6">
      <c r="A491" s="1">
        <v>589</v>
      </c>
      <c r="B491" s="7"/>
      <c r="C491" s="7"/>
      <c r="D491" s="7"/>
      <c r="E491" s="7"/>
      <c r="F491" s="37"/>
      <c r="G491" s="37"/>
    </row>
    <row r="492" spans="1:7" x14ac:dyDescent="0.6">
      <c r="A492" s="1">
        <v>590</v>
      </c>
      <c r="B492" s="7"/>
      <c r="C492" s="7"/>
      <c r="D492" s="7"/>
      <c r="E492" s="7"/>
      <c r="F492" s="37"/>
      <c r="G492" s="37"/>
    </row>
    <row r="493" spans="1:7" x14ac:dyDescent="0.6">
      <c r="A493" s="1">
        <v>591</v>
      </c>
      <c r="B493" s="7"/>
      <c r="C493" s="7"/>
      <c r="D493" s="7"/>
      <c r="E493" s="7"/>
      <c r="F493" s="37"/>
      <c r="G493" s="37"/>
    </row>
    <row r="494" spans="1:7" x14ac:dyDescent="0.6">
      <c r="A494" s="1">
        <v>592</v>
      </c>
      <c r="B494" s="7"/>
      <c r="C494" s="7"/>
      <c r="D494" s="7"/>
      <c r="E494" s="7"/>
      <c r="F494" s="37"/>
      <c r="G494" s="37"/>
    </row>
    <row r="495" spans="1:7" x14ac:dyDescent="0.6">
      <c r="A495" s="1">
        <v>593</v>
      </c>
      <c r="B495" s="7"/>
      <c r="C495" s="7"/>
      <c r="D495" s="7"/>
      <c r="E495" s="7"/>
      <c r="F495" s="37"/>
      <c r="G495" s="37"/>
    </row>
    <row r="496" spans="1:7" x14ac:dyDescent="0.6">
      <c r="A496" s="1">
        <v>594</v>
      </c>
      <c r="B496" s="7"/>
      <c r="C496" s="7"/>
      <c r="D496" s="7"/>
      <c r="E496" s="7"/>
      <c r="F496" s="37"/>
      <c r="G496" s="37"/>
    </row>
    <row r="497" spans="1:7" x14ac:dyDescent="0.6">
      <c r="A497" s="1">
        <v>595</v>
      </c>
      <c r="B497" s="7"/>
      <c r="C497" s="7"/>
      <c r="D497" s="7"/>
      <c r="E497" s="7"/>
      <c r="F497" s="37"/>
      <c r="G497" s="37"/>
    </row>
    <row r="498" spans="1:7" x14ac:dyDescent="0.6">
      <c r="A498" s="1">
        <v>596</v>
      </c>
      <c r="B498" s="7"/>
      <c r="C498" s="7"/>
      <c r="D498" s="7"/>
      <c r="E498" s="7"/>
      <c r="F498" s="37"/>
      <c r="G498" s="37"/>
    </row>
    <row r="499" spans="1:7" x14ac:dyDescent="0.6">
      <c r="A499" s="1">
        <v>597</v>
      </c>
      <c r="B499" s="7"/>
      <c r="C499" s="7"/>
      <c r="D499" s="7"/>
      <c r="E499" s="7"/>
      <c r="F499" s="37"/>
      <c r="G499" s="37"/>
    </row>
    <row r="500" spans="1:7" x14ac:dyDescent="0.6">
      <c r="A500" s="1">
        <v>598</v>
      </c>
      <c r="B500" s="7"/>
      <c r="C500" s="7"/>
      <c r="D500" s="7"/>
      <c r="E500" s="7"/>
      <c r="F500" s="37"/>
      <c r="G500" s="37"/>
    </row>
    <row r="501" spans="1:7" x14ac:dyDescent="0.6">
      <c r="A501" s="1">
        <v>599</v>
      </c>
      <c r="B501" s="7"/>
      <c r="C501" s="7"/>
      <c r="D501" s="7"/>
      <c r="E501" s="7"/>
      <c r="F501" s="37"/>
      <c r="G501" s="37"/>
    </row>
    <row r="502" spans="1:7" x14ac:dyDescent="0.6">
      <c r="A502" s="1">
        <v>600</v>
      </c>
      <c r="B502" s="7"/>
      <c r="C502" s="7"/>
      <c r="D502" s="7"/>
      <c r="E502" s="7"/>
      <c r="F502" s="37"/>
      <c r="G502" s="37"/>
    </row>
    <row r="503" spans="1:7" x14ac:dyDescent="0.6">
      <c r="A503" s="1">
        <v>601</v>
      </c>
      <c r="B503" s="7"/>
      <c r="C503" s="7"/>
      <c r="D503" s="7"/>
      <c r="E503" s="7"/>
      <c r="F503" s="37"/>
      <c r="G503" s="37"/>
    </row>
    <row r="504" spans="1:7" x14ac:dyDescent="0.6">
      <c r="A504" s="1">
        <v>602</v>
      </c>
      <c r="B504" s="7"/>
      <c r="C504" s="7"/>
      <c r="D504" s="7"/>
      <c r="E504" s="7"/>
      <c r="F504" s="37"/>
      <c r="G504" s="37"/>
    </row>
    <row r="505" spans="1:7" x14ac:dyDescent="0.6">
      <c r="A505" s="1">
        <v>603</v>
      </c>
      <c r="B505" s="7"/>
      <c r="C505" s="7"/>
      <c r="D505" s="7"/>
      <c r="E505" s="7"/>
      <c r="F505" s="37"/>
      <c r="G505" s="37"/>
    </row>
    <row r="506" spans="1:7" x14ac:dyDescent="0.6">
      <c r="A506" s="1">
        <v>604</v>
      </c>
      <c r="B506" s="7"/>
      <c r="C506" s="7"/>
      <c r="D506" s="7"/>
      <c r="E506" s="7"/>
      <c r="F506" s="37"/>
      <c r="G506" s="37"/>
    </row>
    <row r="507" spans="1:7" x14ac:dyDescent="0.6">
      <c r="A507" s="1">
        <v>605</v>
      </c>
      <c r="B507" s="7"/>
      <c r="C507" s="7"/>
      <c r="D507" s="7"/>
      <c r="E507" s="7"/>
      <c r="F507" s="37"/>
      <c r="G507" s="37"/>
    </row>
    <row r="508" spans="1:7" x14ac:dyDescent="0.6">
      <c r="A508" s="1">
        <v>606</v>
      </c>
      <c r="B508" s="7"/>
      <c r="C508" s="7"/>
      <c r="D508" s="7"/>
      <c r="E508" s="7"/>
      <c r="F508" s="37"/>
      <c r="G508" s="37"/>
    </row>
    <row r="509" spans="1:7" x14ac:dyDescent="0.6">
      <c r="A509" s="1">
        <v>607</v>
      </c>
      <c r="B509" s="7"/>
      <c r="C509" s="7"/>
      <c r="D509" s="7"/>
      <c r="E509" s="7"/>
      <c r="F509" s="37"/>
      <c r="G509" s="37"/>
    </row>
    <row r="510" spans="1:7" x14ac:dyDescent="0.6">
      <c r="A510" s="1">
        <v>608</v>
      </c>
      <c r="B510" s="7"/>
      <c r="C510" s="7"/>
      <c r="D510" s="7"/>
      <c r="E510" s="7"/>
      <c r="F510" s="37"/>
      <c r="G510" s="37"/>
    </row>
    <row r="511" spans="1:7" x14ac:dyDescent="0.6">
      <c r="A511" s="1">
        <v>609</v>
      </c>
      <c r="B511" s="7"/>
      <c r="C511" s="7"/>
      <c r="D511" s="7"/>
      <c r="E511" s="7"/>
      <c r="F511" s="37"/>
      <c r="G511" s="37"/>
    </row>
    <row r="512" spans="1:7" x14ac:dyDescent="0.6">
      <c r="A512" s="1">
        <v>610</v>
      </c>
      <c r="B512" s="7"/>
      <c r="C512" s="7"/>
      <c r="D512" s="7"/>
      <c r="E512" s="7"/>
      <c r="F512" s="37"/>
      <c r="G512" s="37"/>
    </row>
    <row r="513" spans="1:7" x14ac:dyDescent="0.6">
      <c r="A513" s="1">
        <v>611</v>
      </c>
      <c r="B513" s="7"/>
      <c r="C513" s="7"/>
      <c r="D513" s="7"/>
      <c r="E513" s="7"/>
      <c r="F513" s="37"/>
      <c r="G513" s="37"/>
    </row>
    <row r="514" spans="1:7" x14ac:dyDescent="0.6">
      <c r="A514" s="1">
        <v>612</v>
      </c>
      <c r="B514" s="7"/>
      <c r="C514" s="7"/>
      <c r="D514" s="7"/>
      <c r="E514" s="7"/>
      <c r="F514" s="37"/>
      <c r="G514" s="37"/>
    </row>
    <row r="515" spans="1:7" x14ac:dyDescent="0.6">
      <c r="A515" s="1">
        <v>613</v>
      </c>
      <c r="B515" s="7"/>
      <c r="C515" s="7"/>
      <c r="D515" s="7"/>
      <c r="E515" s="7"/>
      <c r="F515" s="37"/>
      <c r="G515" s="37"/>
    </row>
    <row r="516" spans="1:7" x14ac:dyDescent="0.6">
      <c r="A516" s="1">
        <v>614</v>
      </c>
      <c r="B516" s="7"/>
      <c r="C516" s="7"/>
      <c r="D516" s="7"/>
      <c r="E516" s="7"/>
      <c r="F516" s="37"/>
      <c r="G516" s="37"/>
    </row>
    <row r="517" spans="1:7" x14ac:dyDescent="0.6">
      <c r="A517" s="1">
        <v>615</v>
      </c>
      <c r="B517" s="7"/>
      <c r="C517" s="7"/>
      <c r="D517" s="7"/>
      <c r="E517" s="7"/>
      <c r="F517" s="37"/>
      <c r="G517" s="37"/>
    </row>
    <row r="518" spans="1:7" x14ac:dyDescent="0.6">
      <c r="A518" s="1">
        <v>616</v>
      </c>
      <c r="B518" s="7"/>
      <c r="C518" s="7"/>
      <c r="D518" s="7"/>
      <c r="E518" s="7"/>
      <c r="F518" s="37"/>
      <c r="G518" s="37"/>
    </row>
    <row r="519" spans="1:7" x14ac:dyDescent="0.6">
      <c r="A519" s="1">
        <v>617</v>
      </c>
      <c r="B519" s="7"/>
      <c r="C519" s="7"/>
      <c r="D519" s="7"/>
      <c r="E519" s="7"/>
      <c r="F519" s="37"/>
      <c r="G519" s="37"/>
    </row>
    <row r="520" spans="1:7" x14ac:dyDescent="0.6">
      <c r="A520" s="1">
        <v>618</v>
      </c>
      <c r="B520" s="7"/>
      <c r="C520" s="7"/>
      <c r="D520" s="7"/>
      <c r="E520" s="7"/>
      <c r="F520" s="37"/>
      <c r="G520" s="37"/>
    </row>
    <row r="521" spans="1:7" x14ac:dyDescent="0.6">
      <c r="A521" s="1">
        <v>619</v>
      </c>
      <c r="B521" s="7"/>
      <c r="C521" s="7"/>
      <c r="D521" s="7"/>
      <c r="E521" s="7"/>
      <c r="F521" s="37"/>
      <c r="G521" s="37"/>
    </row>
    <row r="522" spans="1:7" x14ac:dyDescent="0.6">
      <c r="A522" s="1">
        <v>620</v>
      </c>
      <c r="B522" s="7"/>
      <c r="C522" s="7"/>
      <c r="D522" s="7"/>
      <c r="E522" s="7"/>
      <c r="F522" s="37"/>
      <c r="G522" s="37"/>
    </row>
    <row r="523" spans="1:7" x14ac:dyDescent="0.6">
      <c r="A523" s="1">
        <v>621</v>
      </c>
      <c r="B523" s="7"/>
      <c r="C523" s="7"/>
      <c r="D523" s="7"/>
      <c r="E523" s="7"/>
      <c r="F523" s="37"/>
      <c r="G523" s="37"/>
    </row>
    <row r="524" spans="1:7" x14ac:dyDescent="0.6">
      <c r="A524" s="1">
        <v>622</v>
      </c>
      <c r="B524" s="7"/>
      <c r="C524" s="7"/>
      <c r="D524" s="7"/>
      <c r="E524" s="7"/>
      <c r="F524" s="37"/>
      <c r="G524" s="37"/>
    </row>
    <row r="525" spans="1:7" x14ac:dyDescent="0.6">
      <c r="A525" s="1">
        <v>623</v>
      </c>
      <c r="B525" s="7"/>
      <c r="C525" s="7"/>
      <c r="D525" s="7"/>
      <c r="E525" s="7"/>
      <c r="F525" s="37"/>
      <c r="G525" s="37"/>
    </row>
    <row r="526" spans="1:7" x14ac:dyDescent="0.6">
      <c r="A526" s="1">
        <v>624</v>
      </c>
      <c r="B526" s="7"/>
      <c r="C526" s="7"/>
      <c r="D526" s="7"/>
      <c r="E526" s="7"/>
      <c r="F526" s="37"/>
      <c r="G526" s="37"/>
    </row>
    <row r="527" spans="1:7" x14ac:dyDescent="0.6">
      <c r="A527" s="1">
        <v>625</v>
      </c>
      <c r="B527" s="7"/>
      <c r="C527" s="7"/>
      <c r="D527" s="7"/>
      <c r="E527" s="7"/>
      <c r="F527" s="37"/>
      <c r="G527" s="37"/>
    </row>
    <row r="528" spans="1:7" x14ac:dyDescent="0.6">
      <c r="A528" s="1">
        <v>626</v>
      </c>
      <c r="B528" s="7"/>
      <c r="C528" s="7"/>
      <c r="D528" s="7"/>
      <c r="E528" s="7"/>
      <c r="F528" s="37"/>
      <c r="G528" s="37"/>
    </row>
    <row r="529" spans="1:7" x14ac:dyDescent="0.6">
      <c r="A529" s="1">
        <v>627</v>
      </c>
      <c r="B529" s="7"/>
      <c r="C529" s="7"/>
      <c r="D529" s="7"/>
      <c r="E529" s="7"/>
      <c r="F529" s="37"/>
      <c r="G529" s="37"/>
    </row>
    <row r="530" spans="1:7" x14ac:dyDescent="0.6">
      <c r="A530" s="1">
        <v>628</v>
      </c>
      <c r="B530" s="7"/>
      <c r="C530" s="7"/>
      <c r="D530" s="7"/>
      <c r="E530" s="7"/>
      <c r="F530" s="37"/>
      <c r="G530" s="37"/>
    </row>
    <row r="531" spans="1:7" x14ac:dyDescent="0.6">
      <c r="A531" s="1">
        <v>629</v>
      </c>
      <c r="B531" s="7"/>
      <c r="C531" s="7"/>
      <c r="D531" s="7"/>
      <c r="E531" s="7"/>
      <c r="F531" s="37"/>
      <c r="G531" s="37"/>
    </row>
    <row r="532" spans="1:7" x14ac:dyDescent="0.6">
      <c r="A532" s="1">
        <v>630</v>
      </c>
      <c r="B532" s="7"/>
      <c r="C532" s="7"/>
      <c r="D532" s="7"/>
      <c r="E532" s="7"/>
      <c r="F532" s="37"/>
      <c r="G532" s="37"/>
    </row>
    <row r="533" spans="1:7" x14ac:dyDescent="0.6">
      <c r="A533" s="1">
        <v>631</v>
      </c>
      <c r="B533" s="7"/>
      <c r="C533" s="7"/>
      <c r="D533" s="7"/>
      <c r="E533" s="7"/>
      <c r="F533" s="37"/>
      <c r="G533" s="37"/>
    </row>
    <row r="534" spans="1:7" x14ac:dyDescent="0.6">
      <c r="A534" s="1">
        <v>632</v>
      </c>
      <c r="B534" s="7"/>
      <c r="C534" s="7"/>
      <c r="D534" s="7"/>
      <c r="E534" s="7"/>
      <c r="F534" s="37"/>
      <c r="G534" s="37"/>
    </row>
    <row r="535" spans="1:7" x14ac:dyDescent="0.6">
      <c r="A535" s="1">
        <v>633</v>
      </c>
      <c r="B535" s="7"/>
      <c r="C535" s="7"/>
      <c r="D535" s="7"/>
      <c r="E535" s="7"/>
      <c r="F535" s="37"/>
      <c r="G535" s="37"/>
    </row>
    <row r="536" spans="1:7" x14ac:dyDescent="0.6">
      <c r="A536" s="1">
        <v>634</v>
      </c>
      <c r="B536" s="7"/>
      <c r="C536" s="7"/>
      <c r="D536" s="7"/>
      <c r="E536" s="7"/>
      <c r="F536" s="37"/>
      <c r="G536" s="37"/>
    </row>
    <row r="537" spans="1:7" x14ac:dyDescent="0.6">
      <c r="A537" s="1">
        <v>635</v>
      </c>
      <c r="B537" s="7"/>
      <c r="C537" s="7"/>
      <c r="D537" s="7"/>
      <c r="E537" s="7"/>
      <c r="F537" s="37"/>
      <c r="G537" s="37"/>
    </row>
    <row r="538" spans="1:7" x14ac:dyDescent="0.6">
      <c r="A538" s="1">
        <v>636</v>
      </c>
      <c r="B538" s="7"/>
      <c r="C538" s="7"/>
      <c r="D538" s="7"/>
      <c r="E538" s="7"/>
      <c r="F538" s="37"/>
      <c r="G538" s="37"/>
    </row>
    <row r="539" spans="1:7" x14ac:dyDescent="0.6">
      <c r="A539" s="1">
        <v>637</v>
      </c>
      <c r="B539" s="7"/>
      <c r="C539" s="7"/>
      <c r="D539" s="7"/>
      <c r="E539" s="7"/>
      <c r="F539" s="37"/>
      <c r="G539" s="37"/>
    </row>
    <row r="540" spans="1:7" x14ac:dyDescent="0.6">
      <c r="A540" s="1">
        <v>638</v>
      </c>
      <c r="B540" s="7"/>
      <c r="C540" s="7"/>
      <c r="D540" s="7"/>
      <c r="E540" s="7"/>
      <c r="F540" s="37"/>
      <c r="G540" s="37"/>
    </row>
    <row r="541" spans="1:7" x14ac:dyDescent="0.6">
      <c r="A541" s="1">
        <v>639</v>
      </c>
      <c r="B541" s="7"/>
      <c r="C541" s="7"/>
      <c r="D541" s="7"/>
      <c r="E541" s="7"/>
      <c r="F541" s="37"/>
      <c r="G541" s="37"/>
    </row>
    <row r="542" spans="1:7" x14ac:dyDescent="0.6">
      <c r="A542" s="1">
        <v>640</v>
      </c>
      <c r="B542" s="7"/>
      <c r="C542" s="7"/>
      <c r="D542" s="7"/>
      <c r="E542" s="7"/>
      <c r="F542" s="37"/>
      <c r="G542" s="37"/>
    </row>
    <row r="543" spans="1:7" x14ac:dyDescent="0.6">
      <c r="A543" s="1">
        <v>641</v>
      </c>
      <c r="B543" s="7"/>
      <c r="C543" s="7"/>
      <c r="D543" s="7"/>
      <c r="E543" s="7"/>
      <c r="F543" s="37"/>
      <c r="G543" s="37"/>
    </row>
    <row r="544" spans="1:7" x14ac:dyDescent="0.6">
      <c r="A544" s="1">
        <v>642</v>
      </c>
      <c r="B544" s="7"/>
      <c r="C544" s="7"/>
      <c r="D544" s="7"/>
      <c r="E544" s="7"/>
      <c r="F544" s="37"/>
      <c r="G544" s="37"/>
    </row>
    <row r="545" spans="1:7" x14ac:dyDescent="0.6">
      <c r="A545" s="1">
        <v>643</v>
      </c>
      <c r="B545" s="7"/>
      <c r="C545" s="7"/>
      <c r="D545" s="7"/>
      <c r="E545" s="7"/>
      <c r="F545" s="37"/>
      <c r="G545" s="37"/>
    </row>
    <row r="546" spans="1:7" x14ac:dyDescent="0.6">
      <c r="A546" s="1">
        <v>644</v>
      </c>
      <c r="B546" s="7"/>
      <c r="C546" s="7"/>
      <c r="D546" s="7"/>
      <c r="E546" s="7"/>
      <c r="F546" s="37"/>
      <c r="G546" s="37"/>
    </row>
    <row r="547" spans="1:7" x14ac:dyDescent="0.6">
      <c r="A547" s="1">
        <v>645</v>
      </c>
      <c r="B547" s="7"/>
      <c r="C547" s="7"/>
      <c r="D547" s="7"/>
      <c r="E547" s="7"/>
      <c r="F547" s="37"/>
      <c r="G547" s="37"/>
    </row>
    <row r="548" spans="1:7" x14ac:dyDescent="0.6">
      <c r="A548" s="1">
        <v>646</v>
      </c>
      <c r="B548" s="7"/>
      <c r="C548" s="7"/>
      <c r="D548" s="7"/>
      <c r="E548" s="7"/>
      <c r="F548" s="37"/>
      <c r="G548" s="37"/>
    </row>
    <row r="549" spans="1:7" x14ac:dyDescent="0.6">
      <c r="A549" s="1">
        <v>647</v>
      </c>
      <c r="B549" s="7"/>
      <c r="C549" s="7"/>
      <c r="D549" s="7"/>
      <c r="E549" s="7"/>
      <c r="F549" s="37"/>
      <c r="G549" s="37"/>
    </row>
    <row r="550" spans="1:7" x14ac:dyDescent="0.6">
      <c r="A550" s="1">
        <v>648</v>
      </c>
      <c r="B550" s="7"/>
      <c r="C550" s="7"/>
      <c r="D550" s="7"/>
      <c r="E550" s="7"/>
      <c r="F550" s="37"/>
      <c r="G550" s="37"/>
    </row>
    <row r="551" spans="1:7" x14ac:dyDescent="0.6">
      <c r="A551" s="1">
        <v>649</v>
      </c>
      <c r="B551" s="7"/>
      <c r="C551" s="7"/>
      <c r="D551" s="7"/>
      <c r="E551" s="7"/>
      <c r="F551" s="37"/>
      <c r="G551" s="37"/>
    </row>
    <row r="552" spans="1:7" x14ac:dyDescent="0.6">
      <c r="A552" s="1">
        <v>650</v>
      </c>
      <c r="B552" s="7"/>
      <c r="C552" s="7"/>
      <c r="D552" s="7"/>
      <c r="E552" s="7"/>
      <c r="F552" s="37"/>
      <c r="G552" s="37"/>
    </row>
    <row r="553" spans="1:7" x14ac:dyDescent="0.6">
      <c r="A553" s="1">
        <v>651</v>
      </c>
      <c r="B553" s="7"/>
      <c r="C553" s="7"/>
      <c r="D553" s="7"/>
      <c r="E553" s="7"/>
      <c r="F553" s="37"/>
      <c r="G553" s="37"/>
    </row>
    <row r="554" spans="1:7" x14ac:dyDescent="0.6">
      <c r="A554" s="1">
        <v>652</v>
      </c>
      <c r="B554" s="7"/>
      <c r="C554" s="7"/>
      <c r="D554" s="7"/>
      <c r="E554" s="7"/>
      <c r="F554" s="37"/>
      <c r="G554" s="37"/>
    </row>
    <row r="555" spans="1:7" x14ac:dyDescent="0.6">
      <c r="A555" s="1">
        <v>653</v>
      </c>
      <c r="B555" s="7"/>
      <c r="C555" s="7"/>
      <c r="D555" s="7"/>
      <c r="E555" s="7"/>
      <c r="F555" s="37"/>
      <c r="G555" s="37"/>
    </row>
    <row r="556" spans="1:7" x14ac:dyDescent="0.6">
      <c r="A556" s="1">
        <v>654</v>
      </c>
      <c r="B556" s="7"/>
      <c r="C556" s="7"/>
      <c r="D556" s="7"/>
      <c r="E556" s="7"/>
      <c r="F556" s="37"/>
      <c r="G556" s="37"/>
    </row>
    <row r="557" spans="1:7" x14ac:dyDescent="0.6">
      <c r="A557" s="1">
        <v>655</v>
      </c>
      <c r="B557" s="7"/>
      <c r="C557" s="7"/>
      <c r="D557" s="7"/>
      <c r="E557" s="7"/>
      <c r="F557" s="37"/>
      <c r="G557" s="37"/>
    </row>
    <row r="558" spans="1:7" x14ac:dyDescent="0.6">
      <c r="A558" s="1">
        <v>656</v>
      </c>
      <c r="B558" s="7"/>
      <c r="C558" s="7"/>
      <c r="D558" s="7"/>
      <c r="E558" s="7"/>
      <c r="F558" s="37"/>
      <c r="G558" s="37"/>
    </row>
    <row r="559" spans="1:7" x14ac:dyDescent="0.6">
      <c r="A559" s="1">
        <v>657</v>
      </c>
      <c r="B559" s="7"/>
      <c r="C559" s="7"/>
      <c r="D559" s="7"/>
      <c r="E559" s="7"/>
      <c r="F559" s="37"/>
      <c r="G559" s="37"/>
    </row>
    <row r="560" spans="1:7" x14ac:dyDescent="0.6">
      <c r="A560" s="1">
        <v>658</v>
      </c>
      <c r="B560" s="7"/>
      <c r="C560" s="7"/>
      <c r="D560" s="7"/>
      <c r="E560" s="7"/>
      <c r="F560" s="37"/>
      <c r="G560" s="37"/>
    </row>
    <row r="561" spans="1:7" x14ac:dyDescent="0.6">
      <c r="A561" s="1">
        <v>659</v>
      </c>
      <c r="B561" s="7"/>
      <c r="C561" s="7"/>
      <c r="D561" s="7"/>
      <c r="E561" s="7"/>
      <c r="F561" s="37"/>
      <c r="G561" s="37"/>
    </row>
    <row r="562" spans="1:7" x14ac:dyDescent="0.6">
      <c r="A562" s="1">
        <v>660</v>
      </c>
      <c r="B562" s="7"/>
      <c r="C562" s="7"/>
      <c r="D562" s="7"/>
      <c r="E562" s="7"/>
      <c r="F562" s="37"/>
      <c r="G562" s="37"/>
    </row>
    <row r="563" spans="1:7" x14ac:dyDescent="0.6">
      <c r="A563" s="1">
        <v>661</v>
      </c>
      <c r="B563" s="7"/>
      <c r="C563" s="7"/>
      <c r="D563" s="7"/>
      <c r="E563" s="7"/>
      <c r="F563" s="37"/>
      <c r="G563" s="37"/>
    </row>
    <row r="564" spans="1:7" x14ac:dyDescent="0.6">
      <c r="A564" s="1">
        <v>662</v>
      </c>
      <c r="B564" s="7"/>
      <c r="C564" s="7"/>
      <c r="D564" s="7"/>
      <c r="E564" s="7"/>
      <c r="F564" s="37"/>
      <c r="G564" s="37"/>
    </row>
    <row r="565" spans="1:7" x14ac:dyDescent="0.6">
      <c r="A565" s="1">
        <v>663</v>
      </c>
      <c r="B565" s="7"/>
      <c r="C565" s="7"/>
      <c r="D565" s="7"/>
      <c r="E565" s="7"/>
      <c r="F565" s="37"/>
      <c r="G565" s="37"/>
    </row>
    <row r="566" spans="1:7" x14ac:dyDescent="0.6">
      <c r="A566" s="1">
        <v>664</v>
      </c>
      <c r="B566" s="7"/>
      <c r="C566" s="7"/>
      <c r="D566" s="7"/>
      <c r="E566" s="7"/>
      <c r="F566" s="37"/>
      <c r="G566" s="37"/>
    </row>
    <row r="567" spans="1:7" x14ac:dyDescent="0.6">
      <c r="A567" s="1">
        <v>665</v>
      </c>
      <c r="B567" s="7"/>
      <c r="C567" s="7"/>
      <c r="D567" s="7"/>
      <c r="E567" s="7"/>
      <c r="F567" s="37"/>
      <c r="G567" s="37"/>
    </row>
    <row r="568" spans="1:7" x14ac:dyDescent="0.6">
      <c r="A568" s="1">
        <v>666</v>
      </c>
      <c r="B568" s="7"/>
      <c r="C568" s="7"/>
      <c r="D568" s="7"/>
      <c r="E568" s="7"/>
      <c r="F568" s="37"/>
      <c r="G568" s="37"/>
    </row>
    <row r="569" spans="1:7" x14ac:dyDescent="0.6">
      <c r="A569" s="1">
        <v>667</v>
      </c>
      <c r="B569" s="7"/>
      <c r="C569" s="7"/>
      <c r="D569" s="7"/>
      <c r="E569" s="7"/>
      <c r="F569" s="37"/>
      <c r="G569" s="37"/>
    </row>
    <row r="570" spans="1:7" x14ac:dyDescent="0.6">
      <c r="A570" s="1">
        <v>668</v>
      </c>
      <c r="B570" s="7"/>
      <c r="C570" s="7"/>
      <c r="D570" s="7"/>
      <c r="E570" s="7"/>
      <c r="F570" s="37"/>
      <c r="G570" s="37"/>
    </row>
    <row r="571" spans="1:7" x14ac:dyDescent="0.6">
      <c r="A571" s="1">
        <v>669</v>
      </c>
      <c r="B571" s="7"/>
      <c r="C571" s="7"/>
      <c r="D571" s="7"/>
      <c r="E571" s="7"/>
      <c r="F571" s="37"/>
      <c r="G571" s="37"/>
    </row>
    <row r="572" spans="1:7" x14ac:dyDescent="0.6">
      <c r="A572" s="1">
        <v>670</v>
      </c>
      <c r="B572" s="7"/>
      <c r="C572" s="7"/>
      <c r="D572" s="7"/>
      <c r="E572" s="7"/>
      <c r="F572" s="37"/>
      <c r="G572" s="37"/>
    </row>
    <row r="573" spans="1:7" x14ac:dyDescent="0.6">
      <c r="A573" s="1">
        <v>671</v>
      </c>
      <c r="B573" s="7"/>
      <c r="C573" s="7"/>
      <c r="D573" s="7"/>
      <c r="E573" s="7"/>
      <c r="F573" s="37"/>
      <c r="G573" s="37"/>
    </row>
    <row r="574" spans="1:7" x14ac:dyDescent="0.6">
      <c r="A574" s="1">
        <v>672</v>
      </c>
      <c r="B574" s="7"/>
      <c r="C574" s="7"/>
      <c r="D574" s="7"/>
      <c r="E574" s="7"/>
      <c r="F574" s="37"/>
      <c r="G574" s="37"/>
    </row>
    <row r="575" spans="1:7" x14ac:dyDescent="0.6">
      <c r="A575" s="1">
        <v>673</v>
      </c>
      <c r="B575" s="7"/>
      <c r="C575" s="7"/>
      <c r="D575" s="7"/>
      <c r="E575" s="7"/>
      <c r="F575" s="37"/>
      <c r="G575" s="37"/>
    </row>
    <row r="576" spans="1:7" x14ac:dyDescent="0.6">
      <c r="A576" s="1">
        <v>674</v>
      </c>
      <c r="B576" s="7"/>
      <c r="C576" s="7"/>
      <c r="D576" s="7"/>
      <c r="E576" s="7"/>
      <c r="F576" s="37"/>
      <c r="G576" s="37"/>
    </row>
    <row r="577" spans="1:7" x14ac:dyDescent="0.6">
      <c r="A577" s="1">
        <v>675</v>
      </c>
      <c r="B577" s="7"/>
      <c r="C577" s="7"/>
      <c r="D577" s="7"/>
      <c r="E577" s="7"/>
      <c r="F577" s="37"/>
      <c r="G577" s="37"/>
    </row>
    <row r="578" spans="1:7" x14ac:dyDescent="0.6">
      <c r="A578" s="1">
        <v>676</v>
      </c>
      <c r="B578" s="7"/>
      <c r="C578" s="7"/>
      <c r="D578" s="7"/>
      <c r="E578" s="7"/>
      <c r="F578" s="37"/>
      <c r="G578" s="37"/>
    </row>
    <row r="579" spans="1:7" x14ac:dyDescent="0.6">
      <c r="A579" s="1">
        <v>677</v>
      </c>
      <c r="B579" s="7"/>
      <c r="C579" s="7"/>
      <c r="D579" s="7"/>
      <c r="E579" s="7"/>
      <c r="F579" s="37"/>
      <c r="G579" s="37"/>
    </row>
    <row r="580" spans="1:7" x14ac:dyDescent="0.6">
      <c r="A580" s="1">
        <v>678</v>
      </c>
      <c r="B580" s="7"/>
      <c r="C580" s="7"/>
      <c r="D580" s="7"/>
      <c r="E580" s="7"/>
      <c r="F580" s="37"/>
      <c r="G580" s="37"/>
    </row>
    <row r="581" spans="1:7" x14ac:dyDescent="0.6">
      <c r="A581" s="1">
        <v>679</v>
      </c>
      <c r="B581" s="7"/>
      <c r="C581" s="7"/>
      <c r="D581" s="7"/>
      <c r="E581" s="7"/>
      <c r="F581" s="37"/>
      <c r="G581" s="37"/>
    </row>
    <row r="582" spans="1:7" x14ac:dyDescent="0.6">
      <c r="A582" s="1">
        <v>680</v>
      </c>
      <c r="B582" s="7"/>
      <c r="C582" s="7"/>
      <c r="D582" s="7"/>
      <c r="E582" s="7"/>
      <c r="F582" s="37"/>
      <c r="G582" s="37"/>
    </row>
    <row r="583" spans="1:7" x14ac:dyDescent="0.6">
      <c r="A583" s="1">
        <v>681</v>
      </c>
      <c r="B583" s="7"/>
      <c r="C583" s="7"/>
      <c r="D583" s="7"/>
      <c r="E583" s="7"/>
      <c r="F583" s="37"/>
      <c r="G583" s="37"/>
    </row>
    <row r="584" spans="1:7" x14ac:dyDescent="0.6">
      <c r="A584" s="1">
        <v>682</v>
      </c>
      <c r="B584" s="7"/>
      <c r="C584" s="7"/>
      <c r="D584" s="7"/>
      <c r="E584" s="7"/>
      <c r="F584" s="37"/>
      <c r="G584" s="37"/>
    </row>
    <row r="585" spans="1:7" x14ac:dyDescent="0.6">
      <c r="A585" s="1">
        <v>683</v>
      </c>
      <c r="B585" s="7"/>
      <c r="C585" s="7"/>
      <c r="D585" s="7"/>
      <c r="E585" s="7"/>
      <c r="F585" s="37"/>
      <c r="G585" s="37"/>
    </row>
    <row r="586" spans="1:7" x14ac:dyDescent="0.6">
      <c r="A586" s="1">
        <v>684</v>
      </c>
      <c r="B586" s="7"/>
      <c r="C586" s="7"/>
      <c r="D586" s="7"/>
      <c r="E586" s="7"/>
      <c r="F586" s="37"/>
      <c r="G586" s="37"/>
    </row>
    <row r="587" spans="1:7" x14ac:dyDescent="0.6">
      <c r="A587" s="1">
        <v>685</v>
      </c>
      <c r="B587" s="7"/>
      <c r="C587" s="7"/>
      <c r="D587" s="7"/>
      <c r="E587" s="7"/>
      <c r="F587" s="37"/>
      <c r="G587" s="37"/>
    </row>
    <row r="588" spans="1:7" x14ac:dyDescent="0.6">
      <c r="A588" s="1">
        <v>686</v>
      </c>
      <c r="B588" s="7"/>
      <c r="C588" s="7"/>
      <c r="D588" s="7"/>
      <c r="E588" s="7"/>
      <c r="F588" s="37"/>
      <c r="G588" s="37"/>
    </row>
    <row r="589" spans="1:7" x14ac:dyDescent="0.6">
      <c r="A589" s="1">
        <v>687</v>
      </c>
      <c r="B589" s="7"/>
      <c r="C589" s="7"/>
      <c r="D589" s="7"/>
      <c r="E589" s="7"/>
      <c r="F589" s="37"/>
      <c r="G589" s="37"/>
    </row>
    <row r="590" spans="1:7" x14ac:dyDescent="0.6">
      <c r="A590" s="1">
        <v>688</v>
      </c>
      <c r="B590" s="7"/>
      <c r="C590" s="7"/>
      <c r="D590" s="7"/>
      <c r="E590" s="7"/>
      <c r="F590" s="37"/>
      <c r="G590" s="37"/>
    </row>
    <row r="591" spans="1:7" x14ac:dyDescent="0.6">
      <c r="A591" s="1">
        <v>689</v>
      </c>
      <c r="B591" s="7"/>
      <c r="C591" s="7"/>
      <c r="D591" s="7"/>
      <c r="E591" s="7"/>
      <c r="F591" s="37"/>
      <c r="G591" s="37"/>
    </row>
    <row r="592" spans="1:7" x14ac:dyDescent="0.6">
      <c r="A592" s="1">
        <v>690</v>
      </c>
      <c r="B592" s="7"/>
      <c r="C592" s="7"/>
      <c r="D592" s="7"/>
      <c r="E592" s="7"/>
      <c r="F592" s="37"/>
      <c r="G592" s="37"/>
    </row>
    <row r="593" spans="1:7" x14ac:dyDescent="0.6">
      <c r="A593" s="1">
        <v>691</v>
      </c>
      <c r="B593" s="7"/>
      <c r="C593" s="7"/>
      <c r="D593" s="7"/>
      <c r="E593" s="7"/>
      <c r="F593" s="37"/>
      <c r="G593" s="37"/>
    </row>
    <row r="594" spans="1:7" x14ac:dyDescent="0.6">
      <c r="A594" s="1">
        <v>692</v>
      </c>
      <c r="B594" s="7"/>
      <c r="C594" s="7"/>
      <c r="D594" s="7"/>
      <c r="E594" s="7"/>
      <c r="F594" s="37"/>
      <c r="G594" s="37"/>
    </row>
    <row r="595" spans="1:7" x14ac:dyDescent="0.6">
      <c r="A595" s="1">
        <v>693</v>
      </c>
      <c r="B595" s="7"/>
      <c r="C595" s="7"/>
      <c r="D595" s="7"/>
      <c r="E595" s="7"/>
      <c r="F595" s="37"/>
      <c r="G595" s="37"/>
    </row>
    <row r="596" spans="1:7" x14ac:dyDescent="0.6">
      <c r="A596" s="1">
        <v>694</v>
      </c>
      <c r="B596" s="7"/>
      <c r="C596" s="7"/>
      <c r="D596" s="7"/>
      <c r="E596" s="7"/>
      <c r="F596" s="37"/>
      <c r="G596" s="37"/>
    </row>
    <row r="597" spans="1:7" x14ac:dyDescent="0.6">
      <c r="A597" s="1">
        <v>695</v>
      </c>
      <c r="B597" s="7"/>
      <c r="C597" s="7"/>
      <c r="D597" s="7"/>
      <c r="E597" s="7"/>
      <c r="F597" s="37"/>
      <c r="G597" s="37"/>
    </row>
    <row r="598" spans="1:7" x14ac:dyDescent="0.6">
      <c r="A598" s="1">
        <v>696</v>
      </c>
      <c r="B598" s="7"/>
      <c r="C598" s="7"/>
      <c r="D598" s="7"/>
      <c r="E598" s="7"/>
      <c r="F598" s="37"/>
      <c r="G598" s="37"/>
    </row>
    <row r="599" spans="1:7" x14ac:dyDescent="0.6">
      <c r="A599" s="1">
        <v>697</v>
      </c>
      <c r="B599" s="7"/>
      <c r="C599" s="7"/>
      <c r="D599" s="7"/>
      <c r="E599" s="7"/>
      <c r="F599" s="37"/>
      <c r="G599" s="37"/>
    </row>
    <row r="600" spans="1:7" x14ac:dyDescent="0.6">
      <c r="A600" s="1">
        <v>698</v>
      </c>
      <c r="B600" s="7"/>
      <c r="C600" s="7"/>
      <c r="D600" s="7"/>
      <c r="E600" s="7"/>
      <c r="F600" s="37"/>
      <c r="G600" s="37"/>
    </row>
    <row r="601" spans="1:7" x14ac:dyDescent="0.6">
      <c r="A601" s="1">
        <v>699</v>
      </c>
      <c r="B601" s="7"/>
      <c r="C601" s="7"/>
      <c r="D601" s="7"/>
      <c r="E601" s="7"/>
      <c r="F601" s="37"/>
      <c r="G601" s="37"/>
    </row>
    <row r="602" spans="1:7" x14ac:dyDescent="0.6">
      <c r="A602" s="1">
        <v>700</v>
      </c>
      <c r="B602" s="7"/>
      <c r="C602" s="7"/>
      <c r="D602" s="7"/>
      <c r="E602" s="7"/>
      <c r="F602" s="37"/>
      <c r="G602" s="37"/>
    </row>
    <row r="603" spans="1:7" x14ac:dyDescent="0.6">
      <c r="A603" s="1">
        <v>701</v>
      </c>
      <c r="B603" s="7"/>
      <c r="C603" s="7"/>
      <c r="D603" s="7"/>
      <c r="E603" s="7"/>
      <c r="F603" s="37"/>
      <c r="G603" s="37"/>
    </row>
    <row r="604" spans="1:7" x14ac:dyDescent="0.6">
      <c r="A604" s="1">
        <v>702</v>
      </c>
      <c r="B604" s="7"/>
      <c r="C604" s="7"/>
      <c r="D604" s="7"/>
      <c r="E604" s="7"/>
      <c r="F604" s="37"/>
      <c r="G604" s="37"/>
    </row>
    <row r="605" spans="1:7" x14ac:dyDescent="0.6">
      <c r="A605" s="1">
        <v>703</v>
      </c>
      <c r="B605" s="7"/>
      <c r="C605" s="7"/>
      <c r="D605" s="7"/>
      <c r="E605" s="7"/>
      <c r="F605" s="37"/>
      <c r="G605" s="37"/>
    </row>
    <row r="606" spans="1:7" x14ac:dyDescent="0.6">
      <c r="A606" s="1">
        <v>704</v>
      </c>
      <c r="B606" s="7"/>
      <c r="C606" s="7"/>
      <c r="D606" s="7"/>
      <c r="E606" s="7"/>
      <c r="F606" s="37"/>
      <c r="G606" s="37"/>
    </row>
    <row r="607" spans="1:7" x14ac:dyDescent="0.6">
      <c r="A607" s="1">
        <v>705</v>
      </c>
      <c r="B607" s="7"/>
      <c r="C607" s="7"/>
      <c r="D607" s="7"/>
      <c r="E607" s="7"/>
      <c r="F607" s="37"/>
      <c r="G607" s="37"/>
    </row>
    <row r="608" spans="1:7" x14ac:dyDescent="0.6">
      <c r="A608" s="1">
        <v>706</v>
      </c>
      <c r="B608" s="7"/>
      <c r="C608" s="7"/>
      <c r="D608" s="7"/>
      <c r="E608" s="7"/>
      <c r="F608" s="37"/>
      <c r="G608" s="37"/>
    </row>
    <row r="609" spans="1:7" x14ac:dyDescent="0.6">
      <c r="A609" s="1">
        <v>707</v>
      </c>
      <c r="B609" s="7"/>
      <c r="C609" s="7"/>
      <c r="D609" s="7"/>
      <c r="E609" s="7"/>
      <c r="F609" s="37"/>
      <c r="G609" s="37"/>
    </row>
    <row r="610" spans="1:7" x14ac:dyDescent="0.6">
      <c r="A610" s="1">
        <v>708</v>
      </c>
      <c r="B610" s="7"/>
      <c r="C610" s="7"/>
      <c r="D610" s="7"/>
      <c r="E610" s="7"/>
      <c r="F610" s="37"/>
      <c r="G610" s="37"/>
    </row>
    <row r="611" spans="1:7" x14ac:dyDescent="0.6">
      <c r="A611" s="1">
        <v>709</v>
      </c>
      <c r="B611" s="7"/>
      <c r="C611" s="7"/>
      <c r="D611" s="7"/>
      <c r="E611" s="7"/>
      <c r="F611" s="37"/>
      <c r="G611" s="37"/>
    </row>
    <row r="612" spans="1:7" x14ac:dyDescent="0.6">
      <c r="A612" s="1">
        <v>710</v>
      </c>
      <c r="B612" s="7"/>
      <c r="C612" s="7"/>
      <c r="D612" s="7"/>
      <c r="E612" s="7"/>
      <c r="F612" s="37"/>
      <c r="G612" s="37"/>
    </row>
    <row r="613" spans="1:7" x14ac:dyDescent="0.6">
      <c r="A613" s="1">
        <v>711</v>
      </c>
      <c r="B613" s="7"/>
      <c r="C613" s="7"/>
      <c r="D613" s="7"/>
      <c r="E613" s="7"/>
      <c r="F613" s="37"/>
      <c r="G613" s="37"/>
    </row>
    <row r="614" spans="1:7" x14ac:dyDescent="0.6">
      <c r="A614" s="1">
        <v>712</v>
      </c>
      <c r="B614" s="7"/>
      <c r="C614" s="7"/>
      <c r="D614" s="7"/>
      <c r="E614" s="7"/>
      <c r="F614" s="37"/>
      <c r="G614" s="37"/>
    </row>
    <row r="615" spans="1:7" x14ac:dyDescent="0.6">
      <c r="A615" s="1">
        <v>713</v>
      </c>
      <c r="B615" s="7"/>
      <c r="C615" s="7"/>
      <c r="D615" s="7"/>
      <c r="E615" s="7"/>
      <c r="F615" s="37"/>
      <c r="G615" s="37"/>
    </row>
    <row r="616" spans="1:7" x14ac:dyDescent="0.6">
      <c r="A616" s="1">
        <v>714</v>
      </c>
      <c r="B616" s="7"/>
      <c r="C616" s="7"/>
      <c r="D616" s="7"/>
      <c r="E616" s="7"/>
      <c r="F616" s="37"/>
      <c r="G616" s="37"/>
    </row>
    <row r="617" spans="1:7" x14ac:dyDescent="0.6">
      <c r="A617" s="1">
        <v>715</v>
      </c>
      <c r="B617" s="7"/>
      <c r="C617" s="7"/>
      <c r="D617" s="7"/>
      <c r="E617" s="7"/>
      <c r="F617" s="37"/>
      <c r="G617" s="37"/>
    </row>
    <row r="618" spans="1:7" x14ac:dyDescent="0.6">
      <c r="A618" s="1">
        <v>716</v>
      </c>
      <c r="B618" s="7"/>
      <c r="C618" s="7"/>
      <c r="D618" s="7"/>
      <c r="E618" s="7"/>
      <c r="F618" s="37"/>
      <c r="G618" s="37"/>
    </row>
    <row r="619" spans="1:7" x14ac:dyDescent="0.6">
      <c r="A619" s="1">
        <v>717</v>
      </c>
      <c r="B619" s="7"/>
      <c r="C619" s="7"/>
      <c r="D619" s="7"/>
      <c r="E619" s="7"/>
      <c r="F619" s="37"/>
      <c r="G619" s="37"/>
    </row>
    <row r="620" spans="1:7" x14ac:dyDescent="0.6">
      <c r="A620" s="1">
        <v>718</v>
      </c>
      <c r="B620" s="7"/>
      <c r="C620" s="7"/>
      <c r="D620" s="7"/>
      <c r="E620" s="7"/>
      <c r="F620" s="37"/>
      <c r="G620" s="37"/>
    </row>
    <row r="621" spans="1:7" x14ac:dyDescent="0.6">
      <c r="A621" s="1">
        <v>719</v>
      </c>
      <c r="B621" s="7"/>
      <c r="C621" s="7"/>
      <c r="D621" s="7"/>
      <c r="E621" s="7"/>
      <c r="F621" s="37"/>
      <c r="G621" s="37"/>
    </row>
    <row r="622" spans="1:7" x14ac:dyDescent="0.6">
      <c r="A622" s="1">
        <v>720</v>
      </c>
      <c r="B622" s="7"/>
      <c r="C622" s="7"/>
      <c r="D622" s="7"/>
      <c r="E622" s="7"/>
      <c r="F622" s="37"/>
      <c r="G622" s="37"/>
    </row>
    <row r="623" spans="1:7" x14ac:dyDescent="0.6">
      <c r="A623" s="1">
        <v>721</v>
      </c>
      <c r="B623" s="7"/>
      <c r="C623" s="7"/>
      <c r="D623" s="7"/>
      <c r="E623" s="7"/>
      <c r="F623" s="37"/>
      <c r="G623" s="37"/>
    </row>
    <row r="624" spans="1:7" x14ac:dyDescent="0.6">
      <c r="A624" s="1">
        <v>722</v>
      </c>
      <c r="B624" s="7"/>
      <c r="C624" s="7"/>
      <c r="D624" s="7"/>
      <c r="E624" s="7"/>
      <c r="F624" s="37"/>
      <c r="G624" s="37"/>
    </row>
    <row r="625" spans="1:7" x14ac:dyDescent="0.6">
      <c r="A625" s="1">
        <v>723</v>
      </c>
      <c r="B625" s="7"/>
      <c r="C625" s="7"/>
      <c r="D625" s="7"/>
      <c r="E625" s="7"/>
      <c r="F625" s="37"/>
      <c r="G625" s="37"/>
    </row>
    <row r="626" spans="1:7" x14ac:dyDescent="0.6">
      <c r="A626" s="1">
        <v>724</v>
      </c>
      <c r="B626" s="7"/>
      <c r="C626" s="7"/>
      <c r="D626" s="7"/>
      <c r="E626" s="7"/>
      <c r="F626" s="37"/>
      <c r="G626" s="37"/>
    </row>
    <row r="627" spans="1:7" x14ac:dyDescent="0.6">
      <c r="A627" s="1">
        <v>725</v>
      </c>
      <c r="B627" s="7"/>
      <c r="C627" s="7"/>
      <c r="D627" s="7"/>
      <c r="E627" s="7"/>
      <c r="F627" s="37"/>
      <c r="G627" s="37"/>
    </row>
    <row r="628" spans="1:7" x14ac:dyDescent="0.6">
      <c r="A628" s="1">
        <v>726</v>
      </c>
      <c r="B628" s="7"/>
      <c r="C628" s="7"/>
      <c r="D628" s="7"/>
      <c r="E628" s="7"/>
      <c r="F628" s="37"/>
      <c r="G628" s="37"/>
    </row>
    <row r="629" spans="1:7" x14ac:dyDescent="0.6">
      <c r="A629" s="1">
        <v>727</v>
      </c>
      <c r="B629" s="7"/>
      <c r="C629" s="7"/>
      <c r="D629" s="7"/>
      <c r="E629" s="7"/>
      <c r="F629" s="37"/>
      <c r="G629" s="37"/>
    </row>
    <row r="630" spans="1:7" x14ac:dyDescent="0.6">
      <c r="A630" s="1">
        <v>728</v>
      </c>
      <c r="B630" s="7"/>
      <c r="C630" s="7"/>
      <c r="D630" s="7"/>
      <c r="E630" s="7"/>
      <c r="F630" s="37"/>
      <c r="G630" s="37"/>
    </row>
    <row r="631" spans="1:7" x14ac:dyDescent="0.6">
      <c r="A631" s="1">
        <v>729</v>
      </c>
      <c r="B631" s="7"/>
      <c r="C631" s="7"/>
      <c r="D631" s="7"/>
      <c r="E631" s="7"/>
      <c r="F631" s="37"/>
      <c r="G631" s="37"/>
    </row>
    <row r="632" spans="1:7" x14ac:dyDescent="0.6">
      <c r="A632" s="1">
        <v>730</v>
      </c>
      <c r="B632" s="7"/>
      <c r="C632" s="7"/>
      <c r="D632" s="7"/>
      <c r="E632" s="7"/>
      <c r="F632" s="37"/>
      <c r="G632" s="37"/>
    </row>
    <row r="633" spans="1:7" x14ac:dyDescent="0.6">
      <c r="A633" s="1">
        <v>731</v>
      </c>
      <c r="B633" s="7"/>
      <c r="C633" s="7"/>
      <c r="D633" s="7"/>
      <c r="E633" s="7"/>
      <c r="F633" s="37"/>
      <c r="G633" s="37"/>
    </row>
    <row r="634" spans="1:7" x14ac:dyDescent="0.6">
      <c r="A634" s="1">
        <v>732</v>
      </c>
      <c r="B634" s="7"/>
      <c r="C634" s="7"/>
      <c r="D634" s="7"/>
      <c r="E634" s="7"/>
      <c r="F634" s="37"/>
      <c r="G634" s="37"/>
    </row>
    <row r="635" spans="1:7" x14ac:dyDescent="0.6">
      <c r="A635" s="1">
        <v>733</v>
      </c>
      <c r="B635" s="7"/>
      <c r="C635" s="7"/>
      <c r="D635" s="7"/>
      <c r="E635" s="7"/>
      <c r="F635" s="37"/>
      <c r="G635" s="37"/>
    </row>
    <row r="636" spans="1:7" x14ac:dyDescent="0.6">
      <c r="A636" s="1">
        <v>734</v>
      </c>
      <c r="B636" s="7"/>
      <c r="C636" s="7"/>
      <c r="D636" s="7"/>
      <c r="E636" s="7"/>
      <c r="F636" s="37"/>
      <c r="G636" s="37"/>
    </row>
    <row r="637" spans="1:7" x14ac:dyDescent="0.6">
      <c r="A637" s="1">
        <v>735</v>
      </c>
      <c r="B637" s="7"/>
      <c r="C637" s="7"/>
      <c r="D637" s="7"/>
      <c r="E637" s="7"/>
      <c r="F637" s="37"/>
      <c r="G637" s="37"/>
    </row>
    <row r="638" spans="1:7" x14ac:dyDescent="0.6">
      <c r="A638" s="1">
        <v>736</v>
      </c>
      <c r="B638" s="7"/>
      <c r="C638" s="7"/>
      <c r="D638" s="7"/>
      <c r="E638" s="7"/>
      <c r="F638" s="37"/>
      <c r="G638" s="37"/>
    </row>
    <row r="639" spans="1:7" x14ac:dyDescent="0.6">
      <c r="A639" s="1">
        <v>737</v>
      </c>
      <c r="B639" s="7"/>
      <c r="C639" s="7"/>
      <c r="D639" s="7"/>
      <c r="E639" s="7"/>
      <c r="F639" s="37"/>
      <c r="G639" s="37"/>
    </row>
    <row r="640" spans="1:7" x14ac:dyDescent="0.6">
      <c r="A640" s="1">
        <v>738</v>
      </c>
      <c r="B640" s="7"/>
      <c r="C640" s="7"/>
      <c r="D640" s="7"/>
      <c r="E640" s="7"/>
      <c r="F640" s="37"/>
      <c r="G640" s="37"/>
    </row>
    <row r="641" spans="1:7" x14ac:dyDescent="0.6">
      <c r="A641" s="1">
        <v>739</v>
      </c>
      <c r="B641" s="7"/>
      <c r="C641" s="7"/>
      <c r="D641" s="7"/>
      <c r="E641" s="7"/>
      <c r="F641" s="37"/>
      <c r="G641" s="37"/>
    </row>
    <row r="642" spans="1:7" x14ac:dyDescent="0.6">
      <c r="A642" s="1">
        <v>740</v>
      </c>
      <c r="B642" s="7"/>
      <c r="C642" s="7"/>
      <c r="D642" s="7"/>
      <c r="E642" s="7"/>
      <c r="F642" s="37"/>
      <c r="G642" s="37"/>
    </row>
    <row r="643" spans="1:7" x14ac:dyDescent="0.6">
      <c r="A643" s="1">
        <v>741</v>
      </c>
      <c r="B643" s="7"/>
      <c r="C643" s="7"/>
      <c r="D643" s="7"/>
      <c r="E643" s="7"/>
      <c r="F643" s="37"/>
      <c r="G643" s="37"/>
    </row>
    <row r="644" spans="1:7" x14ac:dyDescent="0.6">
      <c r="A644" s="1">
        <v>742</v>
      </c>
      <c r="B644" s="7"/>
      <c r="C644" s="7"/>
      <c r="D644" s="7"/>
      <c r="E644" s="7"/>
      <c r="F644" s="37"/>
      <c r="G644" s="37"/>
    </row>
    <row r="645" spans="1:7" x14ac:dyDescent="0.6">
      <c r="A645" s="1">
        <v>743</v>
      </c>
      <c r="B645" s="7"/>
      <c r="C645" s="7"/>
      <c r="D645" s="7"/>
      <c r="E645" s="7"/>
      <c r="F645" s="37"/>
      <c r="G645" s="37"/>
    </row>
    <row r="646" spans="1:7" x14ac:dyDescent="0.6">
      <c r="A646" s="1">
        <v>744</v>
      </c>
      <c r="B646" s="7"/>
      <c r="C646" s="7"/>
      <c r="D646" s="7"/>
      <c r="E646" s="7"/>
      <c r="F646" s="37"/>
      <c r="G646" s="37"/>
    </row>
    <row r="647" spans="1:7" x14ac:dyDescent="0.6">
      <c r="A647" s="1">
        <v>745</v>
      </c>
      <c r="B647" s="7"/>
      <c r="C647" s="7"/>
      <c r="D647" s="7"/>
      <c r="E647" s="7"/>
      <c r="F647" s="37"/>
      <c r="G647" s="37"/>
    </row>
    <row r="648" spans="1:7" x14ac:dyDescent="0.6">
      <c r="A648" s="1">
        <v>746</v>
      </c>
      <c r="B648" s="7"/>
      <c r="C648" s="7"/>
      <c r="D648" s="7"/>
      <c r="E648" s="7"/>
      <c r="F648" s="37"/>
      <c r="G648" s="37"/>
    </row>
    <row r="649" spans="1:7" x14ac:dyDescent="0.6">
      <c r="A649" s="1">
        <v>747</v>
      </c>
      <c r="B649" s="7"/>
      <c r="C649" s="7"/>
      <c r="D649" s="7"/>
      <c r="E649" s="7"/>
      <c r="F649" s="37"/>
      <c r="G649" s="37"/>
    </row>
    <row r="650" spans="1:7" x14ac:dyDescent="0.6">
      <c r="A650" s="1">
        <v>748</v>
      </c>
      <c r="B650" s="7"/>
      <c r="C650" s="7"/>
      <c r="D650" s="7"/>
      <c r="E650" s="7"/>
      <c r="F650" s="37"/>
      <c r="G650" s="37"/>
    </row>
    <row r="651" spans="1:7" x14ac:dyDescent="0.6">
      <c r="A651" s="1">
        <v>749</v>
      </c>
      <c r="B651" s="7"/>
      <c r="C651" s="7"/>
      <c r="D651" s="7"/>
      <c r="E651" s="7"/>
      <c r="F651" s="37"/>
      <c r="G651" s="37"/>
    </row>
    <row r="652" spans="1:7" x14ac:dyDescent="0.6">
      <c r="A652" s="1">
        <v>750</v>
      </c>
      <c r="B652" s="7"/>
      <c r="C652" s="7"/>
      <c r="D652" s="7"/>
      <c r="E652" s="7"/>
      <c r="F652" s="37"/>
      <c r="G652" s="37"/>
    </row>
    <row r="653" spans="1:7" x14ac:dyDescent="0.6">
      <c r="A653" s="1">
        <v>751</v>
      </c>
      <c r="B653" s="7"/>
      <c r="C653" s="7"/>
      <c r="D653" s="7"/>
      <c r="E653" s="7"/>
      <c r="F653" s="37"/>
      <c r="G653" s="37"/>
    </row>
    <row r="654" spans="1:7" x14ac:dyDescent="0.6">
      <c r="A654" s="1">
        <v>752</v>
      </c>
      <c r="B654" s="7"/>
      <c r="C654" s="7"/>
      <c r="D654" s="7"/>
      <c r="E654" s="7"/>
      <c r="F654" s="37"/>
      <c r="G654" s="37"/>
    </row>
    <row r="655" spans="1:7" x14ac:dyDescent="0.6">
      <c r="A655" s="1">
        <v>753</v>
      </c>
      <c r="B655" s="7"/>
      <c r="C655" s="7"/>
      <c r="D655" s="7"/>
      <c r="E655" s="7"/>
      <c r="F655" s="37"/>
      <c r="G655" s="37"/>
    </row>
    <row r="656" spans="1:7" x14ac:dyDescent="0.6">
      <c r="A656" s="1">
        <v>754</v>
      </c>
      <c r="B656" s="7"/>
      <c r="C656" s="7"/>
      <c r="D656" s="7"/>
      <c r="E656" s="7"/>
      <c r="F656" s="37"/>
      <c r="G656" s="37"/>
    </row>
    <row r="657" spans="1:7" x14ac:dyDescent="0.6">
      <c r="A657" s="1">
        <v>755</v>
      </c>
      <c r="B657" s="7"/>
      <c r="C657" s="7"/>
      <c r="D657" s="7"/>
      <c r="E657" s="7"/>
      <c r="F657" s="37"/>
      <c r="G657" s="37"/>
    </row>
    <row r="658" spans="1:7" x14ac:dyDescent="0.6">
      <c r="A658" s="1">
        <v>756</v>
      </c>
      <c r="B658" s="7"/>
      <c r="C658" s="7"/>
      <c r="D658" s="7"/>
      <c r="E658" s="7"/>
      <c r="F658" s="37"/>
      <c r="G658" s="37"/>
    </row>
    <row r="659" spans="1:7" x14ac:dyDescent="0.6">
      <c r="A659" s="1">
        <v>757</v>
      </c>
      <c r="B659" s="7"/>
      <c r="C659" s="7"/>
      <c r="D659" s="7"/>
      <c r="E659" s="7"/>
      <c r="F659" s="37"/>
      <c r="G659" s="37"/>
    </row>
    <row r="660" spans="1:7" x14ac:dyDescent="0.6">
      <c r="A660" s="1">
        <v>758</v>
      </c>
      <c r="B660" s="7"/>
      <c r="C660" s="7"/>
      <c r="D660" s="7"/>
      <c r="E660" s="7"/>
      <c r="F660" s="37"/>
      <c r="G660" s="37"/>
    </row>
    <row r="661" spans="1:7" x14ac:dyDescent="0.6">
      <c r="A661" s="1">
        <v>759</v>
      </c>
      <c r="B661" s="7"/>
      <c r="C661" s="7"/>
      <c r="D661" s="7"/>
      <c r="E661" s="7"/>
      <c r="F661" s="37"/>
      <c r="G661" s="37"/>
    </row>
    <row r="662" spans="1:7" x14ac:dyDescent="0.6">
      <c r="A662" s="1">
        <v>760</v>
      </c>
      <c r="B662" s="7"/>
      <c r="C662" s="7"/>
      <c r="D662" s="7"/>
      <c r="E662" s="7"/>
      <c r="F662" s="37"/>
      <c r="G662" s="37"/>
    </row>
    <row r="663" spans="1:7" x14ac:dyDescent="0.6">
      <c r="A663" s="1">
        <v>761</v>
      </c>
      <c r="B663" s="7"/>
      <c r="C663" s="7"/>
      <c r="D663" s="7"/>
      <c r="E663" s="7"/>
      <c r="F663" s="37"/>
      <c r="G663" s="37"/>
    </row>
    <row r="664" spans="1:7" x14ac:dyDescent="0.6">
      <c r="A664" s="1">
        <v>762</v>
      </c>
      <c r="B664" s="7"/>
      <c r="C664" s="7"/>
      <c r="D664" s="7"/>
      <c r="E664" s="7"/>
      <c r="F664" s="37"/>
      <c r="G664" s="37"/>
    </row>
    <row r="665" spans="1:7" x14ac:dyDescent="0.6">
      <c r="A665" s="1">
        <v>763</v>
      </c>
      <c r="B665" s="7"/>
      <c r="C665" s="7"/>
      <c r="D665" s="7"/>
      <c r="E665" s="7"/>
      <c r="F665" s="37"/>
      <c r="G665" s="37"/>
    </row>
    <row r="666" spans="1:7" x14ac:dyDescent="0.6">
      <c r="A666" s="1">
        <v>764</v>
      </c>
      <c r="B666" s="7"/>
      <c r="C666" s="7"/>
      <c r="D666" s="7"/>
      <c r="E666" s="7"/>
      <c r="F666" s="37"/>
      <c r="G666" s="37"/>
    </row>
    <row r="667" spans="1:7" x14ac:dyDescent="0.6">
      <c r="A667" s="1">
        <v>765</v>
      </c>
      <c r="B667" s="7"/>
      <c r="C667" s="7"/>
      <c r="D667" s="7"/>
      <c r="E667" s="7"/>
      <c r="F667" s="37"/>
      <c r="G667" s="37"/>
    </row>
    <row r="668" spans="1:7" x14ac:dyDescent="0.6">
      <c r="A668" s="1">
        <v>766</v>
      </c>
      <c r="B668" s="7"/>
      <c r="C668" s="7"/>
      <c r="D668" s="7"/>
      <c r="E668" s="7"/>
      <c r="F668" s="37"/>
      <c r="G668" s="37"/>
    </row>
    <row r="669" spans="1:7" x14ac:dyDescent="0.6">
      <c r="A669" s="1">
        <v>767</v>
      </c>
      <c r="B669" s="7"/>
      <c r="C669" s="7"/>
      <c r="D669" s="7"/>
      <c r="E669" s="7"/>
      <c r="F669" s="37"/>
      <c r="G669" s="37"/>
    </row>
    <row r="670" spans="1:7" x14ac:dyDescent="0.6">
      <c r="A670" s="1">
        <v>768</v>
      </c>
      <c r="B670" s="7"/>
      <c r="C670" s="7"/>
      <c r="D670" s="7"/>
      <c r="E670" s="7"/>
      <c r="F670" s="37"/>
      <c r="G670" s="37"/>
    </row>
    <row r="671" spans="1:7" x14ac:dyDescent="0.6">
      <c r="A671" s="1">
        <v>769</v>
      </c>
      <c r="B671" s="7"/>
      <c r="C671" s="7"/>
      <c r="D671" s="7"/>
      <c r="E671" s="7"/>
      <c r="F671" s="37"/>
      <c r="G671" s="37"/>
    </row>
    <row r="672" spans="1:7" x14ac:dyDescent="0.6">
      <c r="A672" s="1">
        <v>770</v>
      </c>
      <c r="B672" s="7"/>
      <c r="C672" s="7"/>
      <c r="D672" s="7"/>
      <c r="E672" s="7"/>
      <c r="F672" s="37"/>
      <c r="G672" s="37"/>
    </row>
    <row r="673" spans="1:7" x14ac:dyDescent="0.6">
      <c r="A673" s="1">
        <v>771</v>
      </c>
      <c r="B673" s="7"/>
      <c r="C673" s="7"/>
      <c r="D673" s="7"/>
      <c r="E673" s="7"/>
      <c r="F673" s="37"/>
      <c r="G673" s="37"/>
    </row>
    <row r="674" spans="1:7" x14ac:dyDescent="0.6">
      <c r="A674" s="1">
        <v>772</v>
      </c>
      <c r="B674" s="7"/>
      <c r="C674" s="7"/>
      <c r="D674" s="7"/>
      <c r="E674" s="7"/>
      <c r="F674" s="37"/>
      <c r="G674" s="37"/>
    </row>
    <row r="675" spans="1:7" x14ac:dyDescent="0.6">
      <c r="A675" s="1">
        <v>773</v>
      </c>
      <c r="B675" s="7"/>
      <c r="C675" s="7"/>
      <c r="D675" s="7"/>
      <c r="E675" s="7"/>
      <c r="F675" s="37"/>
      <c r="G675" s="37"/>
    </row>
    <row r="676" spans="1:7" x14ac:dyDescent="0.6">
      <c r="A676" s="1">
        <v>774</v>
      </c>
      <c r="B676" s="7"/>
      <c r="C676" s="7"/>
      <c r="D676" s="7"/>
      <c r="E676" s="7"/>
      <c r="F676" s="37"/>
      <c r="G676" s="37"/>
    </row>
    <row r="677" spans="1:7" x14ac:dyDescent="0.6">
      <c r="A677" s="1">
        <v>775</v>
      </c>
      <c r="B677" s="7"/>
      <c r="C677" s="7"/>
      <c r="D677" s="7"/>
      <c r="E677" s="7"/>
      <c r="F677" s="37"/>
      <c r="G677" s="37"/>
    </row>
    <row r="678" spans="1:7" x14ac:dyDescent="0.6">
      <c r="A678" s="1">
        <v>776</v>
      </c>
      <c r="B678" s="7"/>
      <c r="C678" s="7"/>
      <c r="D678" s="7"/>
      <c r="E678" s="7"/>
      <c r="F678" s="37"/>
      <c r="G678" s="37"/>
    </row>
    <row r="679" spans="1:7" x14ac:dyDescent="0.6">
      <c r="A679" s="1">
        <v>777</v>
      </c>
      <c r="B679" s="7"/>
      <c r="C679" s="7"/>
      <c r="D679" s="7"/>
      <c r="E679" s="7"/>
      <c r="F679" s="37"/>
      <c r="G679" s="37"/>
    </row>
    <row r="680" spans="1:7" x14ac:dyDescent="0.6">
      <c r="A680" s="1">
        <v>778</v>
      </c>
      <c r="B680" s="7"/>
      <c r="C680" s="7"/>
      <c r="D680" s="7"/>
      <c r="E680" s="7"/>
      <c r="F680" s="37"/>
      <c r="G680" s="37"/>
    </row>
    <row r="681" spans="1:7" x14ac:dyDescent="0.6">
      <c r="A681" s="1">
        <v>779</v>
      </c>
      <c r="B681" s="7"/>
      <c r="C681" s="7"/>
      <c r="D681" s="7"/>
      <c r="E681" s="7"/>
      <c r="F681" s="37"/>
      <c r="G681" s="37"/>
    </row>
    <row r="682" spans="1:7" x14ac:dyDescent="0.6">
      <c r="A682" s="1">
        <v>780</v>
      </c>
      <c r="B682" s="7"/>
      <c r="C682" s="7"/>
      <c r="D682" s="7"/>
      <c r="E682" s="7"/>
      <c r="F682" s="37"/>
      <c r="G682" s="37"/>
    </row>
    <row r="683" spans="1:7" x14ac:dyDescent="0.6">
      <c r="A683" s="1">
        <v>781</v>
      </c>
      <c r="B683" s="7"/>
      <c r="C683" s="7"/>
      <c r="D683" s="7"/>
      <c r="E683" s="7"/>
      <c r="F683" s="37"/>
      <c r="G683" s="37"/>
    </row>
    <row r="684" spans="1:7" x14ac:dyDescent="0.6">
      <c r="A684" s="1">
        <v>782</v>
      </c>
      <c r="B684" s="7"/>
      <c r="C684" s="7"/>
      <c r="D684" s="7"/>
      <c r="E684" s="7"/>
      <c r="F684" s="37"/>
      <c r="G684" s="37"/>
    </row>
    <row r="685" spans="1:7" x14ac:dyDescent="0.6">
      <c r="A685" s="1">
        <v>783</v>
      </c>
      <c r="B685" s="7"/>
      <c r="C685" s="7"/>
      <c r="D685" s="7"/>
      <c r="E685" s="7"/>
      <c r="F685" s="37"/>
      <c r="G685" s="37"/>
    </row>
    <row r="686" spans="1:7" x14ac:dyDescent="0.6">
      <c r="A686" s="1">
        <v>784</v>
      </c>
      <c r="B686" s="7"/>
      <c r="C686" s="7"/>
      <c r="D686" s="7"/>
      <c r="E686" s="7"/>
      <c r="F686" s="37"/>
      <c r="G686" s="37"/>
    </row>
    <row r="687" spans="1:7" x14ac:dyDescent="0.6">
      <c r="A687" s="1">
        <v>785</v>
      </c>
      <c r="B687" s="7"/>
      <c r="C687" s="7"/>
      <c r="D687" s="7"/>
      <c r="E687" s="7"/>
      <c r="F687" s="37"/>
      <c r="G687" s="37"/>
    </row>
    <row r="688" spans="1:7" x14ac:dyDescent="0.6">
      <c r="A688" s="1">
        <v>786</v>
      </c>
      <c r="B688" s="7"/>
      <c r="C688" s="7"/>
      <c r="D688" s="7"/>
      <c r="E688" s="7"/>
      <c r="F688" s="37"/>
      <c r="G688" s="37"/>
    </row>
    <row r="689" spans="1:7" x14ac:dyDescent="0.6">
      <c r="A689" s="1">
        <v>787</v>
      </c>
      <c r="B689" s="7"/>
      <c r="C689" s="7"/>
      <c r="D689" s="7"/>
      <c r="E689" s="7"/>
      <c r="F689" s="37"/>
      <c r="G689" s="37"/>
    </row>
    <row r="690" spans="1:7" x14ac:dyDescent="0.6">
      <c r="A690" s="1">
        <v>788</v>
      </c>
      <c r="B690" s="7"/>
      <c r="C690" s="7"/>
      <c r="D690" s="7"/>
      <c r="E690" s="7"/>
      <c r="F690" s="37"/>
      <c r="G690" s="37"/>
    </row>
    <row r="691" spans="1:7" x14ac:dyDescent="0.6">
      <c r="A691" s="1">
        <v>789</v>
      </c>
      <c r="B691" s="7"/>
      <c r="C691" s="7"/>
      <c r="D691" s="7"/>
      <c r="E691" s="7"/>
      <c r="F691" s="37"/>
      <c r="G691" s="37"/>
    </row>
    <row r="692" spans="1:7" x14ac:dyDescent="0.6">
      <c r="A692" s="1">
        <v>790</v>
      </c>
      <c r="B692" s="7"/>
      <c r="C692" s="7"/>
      <c r="D692" s="7"/>
      <c r="E692" s="7"/>
      <c r="F692" s="37"/>
      <c r="G692" s="37"/>
    </row>
    <row r="693" spans="1:7" x14ac:dyDescent="0.6">
      <c r="A693" s="1">
        <v>791</v>
      </c>
      <c r="B693" s="7"/>
      <c r="C693" s="7"/>
      <c r="D693" s="7"/>
      <c r="E693" s="7"/>
      <c r="F693" s="37"/>
      <c r="G693" s="37"/>
    </row>
    <row r="694" spans="1:7" x14ac:dyDescent="0.6">
      <c r="A694" s="1">
        <v>792</v>
      </c>
      <c r="B694" s="7"/>
      <c r="C694" s="7"/>
      <c r="D694" s="7"/>
      <c r="E694" s="7"/>
      <c r="F694" s="37"/>
      <c r="G694" s="37"/>
    </row>
    <row r="695" spans="1:7" x14ac:dyDescent="0.6">
      <c r="A695" s="1">
        <v>793</v>
      </c>
      <c r="B695" s="7"/>
      <c r="C695" s="7"/>
      <c r="D695" s="7"/>
      <c r="E695" s="7"/>
      <c r="F695" s="37"/>
      <c r="G695" s="37"/>
    </row>
    <row r="696" spans="1:7" x14ac:dyDescent="0.6">
      <c r="A696" s="1">
        <v>794</v>
      </c>
      <c r="B696" s="7"/>
      <c r="C696" s="7"/>
      <c r="D696" s="7"/>
      <c r="E696" s="7"/>
      <c r="F696" s="37"/>
      <c r="G696" s="37"/>
    </row>
    <row r="697" spans="1:7" x14ac:dyDescent="0.6">
      <c r="A697" s="1">
        <v>795</v>
      </c>
      <c r="B697" s="7"/>
      <c r="C697" s="7"/>
      <c r="D697" s="7"/>
      <c r="E697" s="7"/>
      <c r="F697" s="37"/>
      <c r="G697" s="37"/>
    </row>
    <row r="698" spans="1:7" x14ac:dyDescent="0.6">
      <c r="A698" s="1">
        <v>796</v>
      </c>
      <c r="B698" s="7"/>
      <c r="C698" s="7"/>
      <c r="D698" s="7"/>
      <c r="E698" s="7"/>
      <c r="F698" s="37"/>
      <c r="G698" s="37"/>
    </row>
    <row r="699" spans="1:7" x14ac:dyDescent="0.6">
      <c r="A699" s="1">
        <v>797</v>
      </c>
      <c r="B699" s="7"/>
      <c r="C699" s="7"/>
      <c r="D699" s="7"/>
      <c r="E699" s="7"/>
      <c r="F699" s="37"/>
      <c r="G699" s="37"/>
    </row>
    <row r="700" spans="1:7" x14ac:dyDescent="0.6">
      <c r="A700" s="1">
        <v>798</v>
      </c>
      <c r="B700" s="7"/>
      <c r="C700" s="7"/>
      <c r="D700" s="7"/>
      <c r="E700" s="7"/>
      <c r="F700" s="37"/>
      <c r="G700" s="37"/>
    </row>
    <row r="701" spans="1:7" x14ac:dyDescent="0.6">
      <c r="A701" s="1">
        <v>799</v>
      </c>
      <c r="B701" s="7"/>
      <c r="C701" s="7"/>
      <c r="D701" s="7"/>
      <c r="E701" s="7"/>
      <c r="F701" s="37"/>
      <c r="G701" s="37"/>
    </row>
    <row r="702" spans="1:7" x14ac:dyDescent="0.6">
      <c r="A702" s="1">
        <v>800</v>
      </c>
      <c r="B702" s="7"/>
      <c r="C702" s="7"/>
      <c r="D702" s="7"/>
      <c r="E702" s="7"/>
      <c r="F702" s="37"/>
      <c r="G702" s="37"/>
    </row>
    <row r="703" spans="1:7" x14ac:dyDescent="0.6">
      <c r="A703" s="1">
        <v>801</v>
      </c>
      <c r="B703" s="7"/>
      <c r="C703" s="7"/>
      <c r="D703" s="7"/>
      <c r="E703" s="7"/>
      <c r="F703" s="37"/>
      <c r="G703" s="37"/>
    </row>
    <row r="704" spans="1:7" x14ac:dyDescent="0.6">
      <c r="A704" s="1">
        <v>802</v>
      </c>
      <c r="B704" s="7"/>
      <c r="C704" s="7"/>
      <c r="D704" s="7"/>
      <c r="E704" s="7"/>
      <c r="F704" s="37"/>
      <c r="G704" s="37"/>
    </row>
    <row r="705" spans="1:7" x14ac:dyDescent="0.6">
      <c r="A705" s="1">
        <v>803</v>
      </c>
      <c r="B705" s="7"/>
      <c r="C705" s="7"/>
      <c r="D705" s="7"/>
      <c r="E705" s="7"/>
      <c r="F705" s="37"/>
      <c r="G705" s="37"/>
    </row>
    <row r="706" spans="1:7" x14ac:dyDescent="0.6">
      <c r="A706" s="1">
        <v>804</v>
      </c>
      <c r="B706" s="7"/>
      <c r="C706" s="7"/>
      <c r="D706" s="7"/>
      <c r="E706" s="7"/>
      <c r="F706" s="37"/>
      <c r="G706" s="37"/>
    </row>
    <row r="707" spans="1:7" x14ac:dyDescent="0.6">
      <c r="A707" s="1">
        <v>805</v>
      </c>
      <c r="B707" s="7"/>
      <c r="C707" s="7"/>
      <c r="D707" s="7"/>
      <c r="E707" s="7"/>
      <c r="F707" s="37"/>
      <c r="G707" s="37"/>
    </row>
    <row r="708" spans="1:7" x14ac:dyDescent="0.6">
      <c r="A708" s="1">
        <v>806</v>
      </c>
      <c r="B708" s="7"/>
      <c r="C708" s="7"/>
      <c r="D708" s="7"/>
      <c r="E708" s="7"/>
      <c r="F708" s="37"/>
      <c r="G708" s="37"/>
    </row>
    <row r="709" spans="1:7" x14ac:dyDescent="0.6">
      <c r="A709" s="1">
        <v>807</v>
      </c>
      <c r="B709" s="7"/>
      <c r="C709" s="7"/>
      <c r="D709" s="7"/>
      <c r="E709" s="7"/>
      <c r="F709" s="37"/>
      <c r="G709" s="37"/>
    </row>
    <row r="710" spans="1:7" x14ac:dyDescent="0.6">
      <c r="A710" s="1">
        <v>808</v>
      </c>
      <c r="B710" s="7"/>
      <c r="C710" s="7"/>
      <c r="D710" s="7"/>
      <c r="E710" s="7"/>
      <c r="F710" s="37"/>
      <c r="G710" s="37"/>
    </row>
    <row r="711" spans="1:7" x14ac:dyDescent="0.6">
      <c r="A711"/>
    </row>
    <row r="712" spans="1:7" x14ac:dyDescent="0.6">
      <c r="A712"/>
    </row>
    <row r="713" spans="1:7" x14ac:dyDescent="0.6">
      <c r="A713"/>
    </row>
    <row r="714" spans="1:7" x14ac:dyDescent="0.6">
      <c r="A714"/>
    </row>
    <row r="715" spans="1:7" x14ac:dyDescent="0.6">
      <c r="A715"/>
    </row>
    <row r="716" spans="1:7" x14ac:dyDescent="0.6">
      <c r="A716"/>
    </row>
    <row r="717" spans="1:7" x14ac:dyDescent="0.6">
      <c r="A717"/>
    </row>
    <row r="718" spans="1:7" x14ac:dyDescent="0.6">
      <c r="A718"/>
    </row>
    <row r="719" spans="1:7" x14ac:dyDescent="0.6">
      <c r="A719"/>
    </row>
    <row r="720" spans="1:7" x14ac:dyDescent="0.6">
      <c r="A720"/>
    </row>
    <row r="721" spans="1:1" x14ac:dyDescent="0.6">
      <c r="A721"/>
    </row>
    <row r="722" spans="1:1" x14ac:dyDescent="0.6">
      <c r="A722"/>
    </row>
    <row r="723" spans="1:1" x14ac:dyDescent="0.6">
      <c r="A723"/>
    </row>
    <row r="724" spans="1:1" x14ac:dyDescent="0.6">
      <c r="A724"/>
    </row>
    <row r="725" spans="1:1" x14ac:dyDescent="0.6">
      <c r="A725"/>
    </row>
    <row r="726" spans="1:1" x14ac:dyDescent="0.6">
      <c r="A726"/>
    </row>
    <row r="727" spans="1:1" x14ac:dyDescent="0.6">
      <c r="A727"/>
    </row>
    <row r="728" spans="1:1" x14ac:dyDescent="0.6">
      <c r="A728"/>
    </row>
    <row r="729" spans="1:1" x14ac:dyDescent="0.6">
      <c r="A729"/>
    </row>
    <row r="730" spans="1:1" x14ac:dyDescent="0.6">
      <c r="A730"/>
    </row>
    <row r="731" spans="1:1" x14ac:dyDescent="0.6">
      <c r="A731"/>
    </row>
    <row r="732" spans="1:1" x14ac:dyDescent="0.6">
      <c r="A732"/>
    </row>
    <row r="733" spans="1:1" x14ac:dyDescent="0.6">
      <c r="A733"/>
    </row>
    <row r="734" spans="1:1" x14ac:dyDescent="0.6">
      <c r="A734"/>
    </row>
    <row r="735" spans="1:1" x14ac:dyDescent="0.6">
      <c r="A735"/>
    </row>
    <row r="736" spans="1:1" x14ac:dyDescent="0.6">
      <c r="A736"/>
    </row>
    <row r="737" spans="1:1" x14ac:dyDescent="0.6">
      <c r="A737"/>
    </row>
    <row r="738" spans="1:1" x14ac:dyDescent="0.6">
      <c r="A738"/>
    </row>
    <row r="739" spans="1:1" x14ac:dyDescent="0.6">
      <c r="A739"/>
    </row>
    <row r="740" spans="1:1" x14ac:dyDescent="0.6">
      <c r="A740"/>
    </row>
    <row r="741" spans="1:1" x14ac:dyDescent="0.6">
      <c r="A741"/>
    </row>
    <row r="742" spans="1:1" x14ac:dyDescent="0.6">
      <c r="A742"/>
    </row>
    <row r="743" spans="1:1" x14ac:dyDescent="0.6">
      <c r="A743"/>
    </row>
    <row r="744" spans="1:1" x14ac:dyDescent="0.6">
      <c r="A744"/>
    </row>
    <row r="745" spans="1:1" x14ac:dyDescent="0.6">
      <c r="A745"/>
    </row>
    <row r="746" spans="1:1" x14ac:dyDescent="0.6">
      <c r="A746"/>
    </row>
    <row r="747" spans="1:1" x14ac:dyDescent="0.6">
      <c r="A747"/>
    </row>
    <row r="748" spans="1:1" x14ac:dyDescent="0.6">
      <c r="A748"/>
    </row>
    <row r="749" spans="1:1" x14ac:dyDescent="0.6">
      <c r="A749"/>
    </row>
    <row r="750" spans="1:1" x14ac:dyDescent="0.6">
      <c r="A750"/>
    </row>
    <row r="751" spans="1:1" x14ac:dyDescent="0.6">
      <c r="A751"/>
    </row>
    <row r="752" spans="1:1" x14ac:dyDescent="0.6">
      <c r="A752"/>
    </row>
    <row r="753" spans="1:1" x14ac:dyDescent="0.6">
      <c r="A753"/>
    </row>
    <row r="754" spans="1:1" x14ac:dyDescent="0.6">
      <c r="A754"/>
    </row>
    <row r="755" spans="1:1" x14ac:dyDescent="0.6">
      <c r="A755"/>
    </row>
    <row r="756" spans="1:1" x14ac:dyDescent="0.6">
      <c r="A756"/>
    </row>
    <row r="757" spans="1:1" x14ac:dyDescent="0.6">
      <c r="A757"/>
    </row>
    <row r="758" spans="1:1" x14ac:dyDescent="0.6">
      <c r="A758"/>
    </row>
    <row r="759" spans="1:1" x14ac:dyDescent="0.6">
      <c r="A759"/>
    </row>
    <row r="760" spans="1:1" x14ac:dyDescent="0.6">
      <c r="A760"/>
    </row>
    <row r="761" spans="1:1" x14ac:dyDescent="0.6">
      <c r="A761"/>
    </row>
    <row r="762" spans="1:1" x14ac:dyDescent="0.6">
      <c r="A762"/>
    </row>
    <row r="763" spans="1:1" x14ac:dyDescent="0.6">
      <c r="A763"/>
    </row>
    <row r="764" spans="1:1" x14ac:dyDescent="0.6">
      <c r="A764"/>
    </row>
    <row r="765" spans="1:1" x14ac:dyDescent="0.6">
      <c r="A765"/>
    </row>
    <row r="766" spans="1:1" x14ac:dyDescent="0.6">
      <c r="A766"/>
    </row>
    <row r="767" spans="1:1" x14ac:dyDescent="0.6">
      <c r="A767"/>
    </row>
    <row r="768" spans="1:1" x14ac:dyDescent="0.6">
      <c r="A768"/>
    </row>
    <row r="769" spans="1:1" x14ac:dyDescent="0.6">
      <c r="A769"/>
    </row>
    <row r="770" spans="1:1" x14ac:dyDescent="0.6">
      <c r="A770"/>
    </row>
    <row r="771" spans="1:1" x14ac:dyDescent="0.6">
      <c r="A771"/>
    </row>
    <row r="772" spans="1:1" x14ac:dyDescent="0.6">
      <c r="A772"/>
    </row>
    <row r="773" spans="1:1" x14ac:dyDescent="0.6">
      <c r="A773"/>
    </row>
    <row r="774" spans="1:1" x14ac:dyDescent="0.6">
      <c r="A774"/>
    </row>
    <row r="775" spans="1:1" x14ac:dyDescent="0.6">
      <c r="A775"/>
    </row>
    <row r="776" spans="1:1" x14ac:dyDescent="0.6">
      <c r="A776"/>
    </row>
    <row r="777" spans="1:1" x14ac:dyDescent="0.6">
      <c r="A777"/>
    </row>
    <row r="778" spans="1:1" x14ac:dyDescent="0.6">
      <c r="A778"/>
    </row>
    <row r="779" spans="1:1" x14ac:dyDescent="0.6">
      <c r="A779"/>
    </row>
    <row r="780" spans="1:1" x14ac:dyDescent="0.6">
      <c r="A780"/>
    </row>
    <row r="781" spans="1:1" x14ac:dyDescent="0.6">
      <c r="A781"/>
    </row>
    <row r="782" spans="1:1" x14ac:dyDescent="0.6">
      <c r="A782"/>
    </row>
    <row r="783" spans="1:1" x14ac:dyDescent="0.6">
      <c r="A783"/>
    </row>
    <row r="784" spans="1:1" x14ac:dyDescent="0.6">
      <c r="A784"/>
    </row>
    <row r="785" spans="1:1" x14ac:dyDescent="0.6">
      <c r="A785"/>
    </row>
    <row r="786" spans="1:1" x14ac:dyDescent="0.6">
      <c r="A786"/>
    </row>
    <row r="787" spans="1:1" x14ac:dyDescent="0.6">
      <c r="A787"/>
    </row>
    <row r="788" spans="1:1" x14ac:dyDescent="0.6">
      <c r="A788"/>
    </row>
    <row r="789" spans="1:1" x14ac:dyDescent="0.6">
      <c r="A789"/>
    </row>
    <row r="790" spans="1:1" x14ac:dyDescent="0.6">
      <c r="A790"/>
    </row>
    <row r="791" spans="1:1" x14ac:dyDescent="0.6">
      <c r="A791"/>
    </row>
    <row r="792" spans="1:1" x14ac:dyDescent="0.6">
      <c r="A792"/>
    </row>
    <row r="793" spans="1:1" x14ac:dyDescent="0.6">
      <c r="A793"/>
    </row>
    <row r="794" spans="1:1" x14ac:dyDescent="0.6">
      <c r="A794"/>
    </row>
    <row r="795" spans="1:1" x14ac:dyDescent="0.6">
      <c r="A795"/>
    </row>
    <row r="796" spans="1:1" x14ac:dyDescent="0.6">
      <c r="A796"/>
    </row>
    <row r="797" spans="1:1" x14ac:dyDescent="0.6">
      <c r="A797"/>
    </row>
    <row r="798" spans="1:1" x14ac:dyDescent="0.6">
      <c r="A798"/>
    </row>
    <row r="799" spans="1:1" x14ac:dyDescent="0.6">
      <c r="A799"/>
    </row>
    <row r="800" spans="1:1" x14ac:dyDescent="0.6">
      <c r="A800"/>
    </row>
    <row r="801" spans="1:1" x14ac:dyDescent="0.6">
      <c r="A801"/>
    </row>
    <row r="802" spans="1:1" x14ac:dyDescent="0.6">
      <c r="A802"/>
    </row>
    <row r="803" spans="1:1" x14ac:dyDescent="0.6">
      <c r="A803"/>
    </row>
    <row r="804" spans="1:1" x14ac:dyDescent="0.6">
      <c r="A804"/>
    </row>
    <row r="805" spans="1:1" x14ac:dyDescent="0.6">
      <c r="A805"/>
    </row>
    <row r="806" spans="1:1" x14ac:dyDescent="0.6">
      <c r="A806"/>
    </row>
    <row r="807" spans="1:1" x14ac:dyDescent="0.6">
      <c r="A807"/>
    </row>
    <row r="808" spans="1:1" x14ac:dyDescent="0.6">
      <c r="A808"/>
    </row>
    <row r="809" spans="1:1" x14ac:dyDescent="0.6">
      <c r="A809"/>
    </row>
    <row r="810" spans="1:1" x14ac:dyDescent="0.6">
      <c r="A810"/>
    </row>
    <row r="811" spans="1:1" x14ac:dyDescent="0.6">
      <c r="A811"/>
    </row>
    <row r="812" spans="1:1" x14ac:dyDescent="0.6">
      <c r="A812"/>
    </row>
    <row r="813" spans="1:1" x14ac:dyDescent="0.6">
      <c r="A813"/>
    </row>
    <row r="814" spans="1:1" x14ac:dyDescent="0.6">
      <c r="A814"/>
    </row>
    <row r="815" spans="1:1" x14ac:dyDescent="0.6">
      <c r="A815"/>
    </row>
    <row r="816" spans="1:1" x14ac:dyDescent="0.6">
      <c r="A816"/>
    </row>
    <row r="817" spans="1:1" x14ac:dyDescent="0.6">
      <c r="A817"/>
    </row>
    <row r="818" spans="1:1" x14ac:dyDescent="0.6">
      <c r="A818"/>
    </row>
    <row r="819" spans="1:1" x14ac:dyDescent="0.6">
      <c r="A819"/>
    </row>
    <row r="820" spans="1:1" x14ac:dyDescent="0.6">
      <c r="A820"/>
    </row>
    <row r="821" spans="1:1" x14ac:dyDescent="0.6">
      <c r="A821"/>
    </row>
    <row r="822" spans="1:1" x14ac:dyDescent="0.6">
      <c r="A822"/>
    </row>
    <row r="823" spans="1:1" x14ac:dyDescent="0.6">
      <c r="A823"/>
    </row>
    <row r="824" spans="1:1" x14ac:dyDescent="0.6">
      <c r="A824"/>
    </row>
    <row r="825" spans="1:1" x14ac:dyDescent="0.6">
      <c r="A825"/>
    </row>
    <row r="826" spans="1:1" x14ac:dyDescent="0.6">
      <c r="A826"/>
    </row>
    <row r="827" spans="1:1" x14ac:dyDescent="0.6">
      <c r="A827"/>
    </row>
    <row r="828" spans="1:1" x14ac:dyDescent="0.6">
      <c r="A828"/>
    </row>
    <row r="829" spans="1:1" x14ac:dyDescent="0.6">
      <c r="A829"/>
    </row>
    <row r="830" spans="1:1" x14ac:dyDescent="0.6">
      <c r="A830"/>
    </row>
    <row r="831" spans="1:1" x14ac:dyDescent="0.6">
      <c r="A831"/>
    </row>
    <row r="832" spans="1:1" x14ac:dyDescent="0.6">
      <c r="A832"/>
    </row>
    <row r="833" spans="1:1" x14ac:dyDescent="0.6">
      <c r="A833"/>
    </row>
    <row r="834" spans="1:1" x14ac:dyDescent="0.6">
      <c r="A834"/>
    </row>
    <row r="835" spans="1:1" x14ac:dyDescent="0.6">
      <c r="A835"/>
    </row>
    <row r="836" spans="1:1" x14ac:dyDescent="0.6">
      <c r="A836"/>
    </row>
    <row r="837" spans="1:1" x14ac:dyDescent="0.6">
      <c r="A837"/>
    </row>
    <row r="838" spans="1:1" x14ac:dyDescent="0.6">
      <c r="A838"/>
    </row>
    <row r="839" spans="1:1" x14ac:dyDescent="0.6">
      <c r="A839"/>
    </row>
    <row r="840" spans="1:1" x14ac:dyDescent="0.6">
      <c r="A840"/>
    </row>
    <row r="841" spans="1:1" x14ac:dyDescent="0.6">
      <c r="A841"/>
    </row>
    <row r="842" spans="1:1" x14ac:dyDescent="0.6">
      <c r="A842"/>
    </row>
    <row r="843" spans="1:1" x14ac:dyDescent="0.6">
      <c r="A843"/>
    </row>
    <row r="844" spans="1:1" x14ac:dyDescent="0.6">
      <c r="A844"/>
    </row>
    <row r="845" spans="1:1" x14ac:dyDescent="0.6">
      <c r="A845"/>
    </row>
    <row r="846" spans="1:1" x14ac:dyDescent="0.6">
      <c r="A846"/>
    </row>
    <row r="847" spans="1:1" x14ac:dyDescent="0.6">
      <c r="A847"/>
    </row>
    <row r="848" spans="1:1" x14ac:dyDescent="0.6">
      <c r="A848"/>
    </row>
    <row r="849" spans="1:1" x14ac:dyDescent="0.6">
      <c r="A849"/>
    </row>
    <row r="850" spans="1:1" x14ac:dyDescent="0.6">
      <c r="A850"/>
    </row>
    <row r="851" spans="1:1" x14ac:dyDescent="0.6">
      <c r="A851"/>
    </row>
    <row r="852" spans="1:1" x14ac:dyDescent="0.6">
      <c r="A852"/>
    </row>
    <row r="853" spans="1:1" x14ac:dyDescent="0.6">
      <c r="A853"/>
    </row>
    <row r="854" spans="1:1" x14ac:dyDescent="0.6">
      <c r="A854"/>
    </row>
    <row r="855" spans="1:1" x14ac:dyDescent="0.6">
      <c r="A855"/>
    </row>
    <row r="856" spans="1:1" x14ac:dyDescent="0.6">
      <c r="A856"/>
    </row>
    <row r="857" spans="1:1" x14ac:dyDescent="0.6">
      <c r="A857"/>
    </row>
    <row r="858" spans="1:1" x14ac:dyDescent="0.6">
      <c r="A858"/>
    </row>
    <row r="859" spans="1:1" x14ac:dyDescent="0.6">
      <c r="A859"/>
    </row>
    <row r="860" spans="1:1" x14ac:dyDescent="0.6">
      <c r="A860"/>
    </row>
    <row r="861" spans="1:1" x14ac:dyDescent="0.6">
      <c r="A861"/>
    </row>
    <row r="862" spans="1:1" x14ac:dyDescent="0.6">
      <c r="A862"/>
    </row>
    <row r="863" spans="1:1" x14ac:dyDescent="0.6">
      <c r="A863"/>
    </row>
    <row r="864" spans="1:1" x14ac:dyDescent="0.6">
      <c r="A864"/>
    </row>
    <row r="865" spans="1:1" x14ac:dyDescent="0.6">
      <c r="A865"/>
    </row>
    <row r="866" spans="1:1" x14ac:dyDescent="0.6">
      <c r="A866"/>
    </row>
    <row r="867" spans="1:1" x14ac:dyDescent="0.6">
      <c r="A867"/>
    </row>
    <row r="868" spans="1:1" x14ac:dyDescent="0.6">
      <c r="A868"/>
    </row>
    <row r="869" spans="1:1" x14ac:dyDescent="0.6">
      <c r="A869"/>
    </row>
    <row r="870" spans="1:1" x14ac:dyDescent="0.6">
      <c r="A870"/>
    </row>
    <row r="871" spans="1:1" x14ac:dyDescent="0.6">
      <c r="A871"/>
    </row>
    <row r="872" spans="1:1" x14ac:dyDescent="0.6">
      <c r="A872"/>
    </row>
    <row r="873" spans="1:1" x14ac:dyDescent="0.6">
      <c r="A873"/>
    </row>
    <row r="874" spans="1:1" x14ac:dyDescent="0.6">
      <c r="A874"/>
    </row>
    <row r="875" spans="1:1" x14ac:dyDescent="0.6">
      <c r="A875"/>
    </row>
    <row r="876" spans="1:1" x14ac:dyDescent="0.6">
      <c r="A876"/>
    </row>
    <row r="877" spans="1:1" x14ac:dyDescent="0.6">
      <c r="A877"/>
    </row>
    <row r="878" spans="1:1" x14ac:dyDescent="0.6">
      <c r="A878"/>
    </row>
    <row r="879" spans="1:1" x14ac:dyDescent="0.6">
      <c r="A879"/>
    </row>
    <row r="880" spans="1:1" x14ac:dyDescent="0.6">
      <c r="A880"/>
    </row>
    <row r="881" spans="1:1" x14ac:dyDescent="0.6">
      <c r="A881"/>
    </row>
    <row r="882" spans="1:1" x14ac:dyDescent="0.6">
      <c r="A882"/>
    </row>
    <row r="883" spans="1:1" x14ac:dyDescent="0.6">
      <c r="A883"/>
    </row>
    <row r="884" spans="1:1" x14ac:dyDescent="0.6">
      <c r="A884"/>
    </row>
    <row r="885" spans="1:1" x14ac:dyDescent="0.6">
      <c r="A885"/>
    </row>
    <row r="886" spans="1:1" x14ac:dyDescent="0.6">
      <c r="A886"/>
    </row>
    <row r="887" spans="1:1" x14ac:dyDescent="0.6">
      <c r="A887"/>
    </row>
    <row r="888" spans="1:1" x14ac:dyDescent="0.6">
      <c r="A888"/>
    </row>
    <row r="889" spans="1:1" x14ac:dyDescent="0.6">
      <c r="A889"/>
    </row>
    <row r="890" spans="1:1" x14ac:dyDescent="0.6">
      <c r="A890"/>
    </row>
    <row r="891" spans="1:1" x14ac:dyDescent="0.6">
      <c r="A891"/>
    </row>
    <row r="892" spans="1:1" x14ac:dyDescent="0.6">
      <c r="A892"/>
    </row>
    <row r="893" spans="1:1" x14ac:dyDescent="0.6">
      <c r="A893"/>
    </row>
    <row r="894" spans="1:1" x14ac:dyDescent="0.6">
      <c r="A894"/>
    </row>
    <row r="895" spans="1:1" x14ac:dyDescent="0.6">
      <c r="A895"/>
    </row>
    <row r="896" spans="1:1" x14ac:dyDescent="0.6">
      <c r="A896"/>
    </row>
    <row r="897" spans="1:1" x14ac:dyDescent="0.6">
      <c r="A897"/>
    </row>
    <row r="898" spans="1:1" x14ac:dyDescent="0.6">
      <c r="A898"/>
    </row>
    <row r="899" spans="1:1" x14ac:dyDescent="0.6">
      <c r="A899"/>
    </row>
    <row r="900" spans="1:1" x14ac:dyDescent="0.6">
      <c r="A900"/>
    </row>
    <row r="901" spans="1:1" x14ac:dyDescent="0.6">
      <c r="A901"/>
    </row>
    <row r="902" spans="1:1" x14ac:dyDescent="0.6">
      <c r="A902"/>
    </row>
    <row r="903" spans="1:1" x14ac:dyDescent="0.6">
      <c r="A903"/>
    </row>
    <row r="904" spans="1:1" x14ac:dyDescent="0.6">
      <c r="A904"/>
    </row>
    <row r="905" spans="1:1" x14ac:dyDescent="0.6">
      <c r="A905"/>
    </row>
    <row r="906" spans="1:1" x14ac:dyDescent="0.6">
      <c r="A906"/>
    </row>
    <row r="907" spans="1:1" x14ac:dyDescent="0.6">
      <c r="A907"/>
    </row>
    <row r="908" spans="1:1" x14ac:dyDescent="0.6">
      <c r="A908"/>
    </row>
    <row r="909" spans="1:1" x14ac:dyDescent="0.6">
      <c r="A909"/>
    </row>
    <row r="910" spans="1:1" x14ac:dyDescent="0.6">
      <c r="A910"/>
    </row>
    <row r="911" spans="1:1" x14ac:dyDescent="0.6">
      <c r="A911"/>
    </row>
    <row r="912" spans="1:1" x14ac:dyDescent="0.6">
      <c r="A912"/>
    </row>
    <row r="913" spans="1:1" x14ac:dyDescent="0.6">
      <c r="A913"/>
    </row>
    <row r="914" spans="1:1" x14ac:dyDescent="0.6">
      <c r="A914"/>
    </row>
    <row r="915" spans="1:1" x14ac:dyDescent="0.6">
      <c r="A915"/>
    </row>
    <row r="916" spans="1:1" x14ac:dyDescent="0.6">
      <c r="A916"/>
    </row>
    <row r="917" spans="1:1" x14ac:dyDescent="0.6">
      <c r="A917"/>
    </row>
    <row r="918" spans="1:1" x14ac:dyDescent="0.6">
      <c r="A918"/>
    </row>
    <row r="919" spans="1:1" x14ac:dyDescent="0.6">
      <c r="A919"/>
    </row>
    <row r="920" spans="1:1" x14ac:dyDescent="0.6">
      <c r="A920"/>
    </row>
    <row r="921" spans="1:1" x14ac:dyDescent="0.6">
      <c r="A921"/>
    </row>
    <row r="922" spans="1:1" x14ac:dyDescent="0.6">
      <c r="A922"/>
    </row>
    <row r="923" spans="1:1" x14ac:dyDescent="0.6">
      <c r="A923"/>
    </row>
    <row r="924" spans="1:1" x14ac:dyDescent="0.6">
      <c r="A924"/>
    </row>
    <row r="925" spans="1:1" x14ac:dyDescent="0.6">
      <c r="A925"/>
    </row>
    <row r="926" spans="1:1" x14ac:dyDescent="0.6">
      <c r="A926"/>
    </row>
    <row r="927" spans="1:1" x14ac:dyDescent="0.6">
      <c r="A927"/>
    </row>
    <row r="928" spans="1:1" x14ac:dyDescent="0.6">
      <c r="A928"/>
    </row>
    <row r="929" spans="1:1" x14ac:dyDescent="0.6">
      <c r="A929"/>
    </row>
    <row r="930" spans="1:1" x14ac:dyDescent="0.6">
      <c r="A930"/>
    </row>
    <row r="931" spans="1:1" x14ac:dyDescent="0.6">
      <c r="A931"/>
    </row>
    <row r="932" spans="1:1" x14ac:dyDescent="0.6">
      <c r="A932"/>
    </row>
    <row r="933" spans="1:1" x14ac:dyDescent="0.6">
      <c r="A933"/>
    </row>
    <row r="934" spans="1:1" x14ac:dyDescent="0.6">
      <c r="A934"/>
    </row>
    <row r="935" spans="1:1" x14ac:dyDescent="0.6">
      <c r="A935"/>
    </row>
    <row r="936" spans="1:1" x14ac:dyDescent="0.6">
      <c r="A936"/>
    </row>
    <row r="937" spans="1:1" x14ac:dyDescent="0.6">
      <c r="A937"/>
    </row>
    <row r="938" spans="1:1" x14ac:dyDescent="0.6">
      <c r="A938"/>
    </row>
    <row r="939" spans="1:1" x14ac:dyDescent="0.6">
      <c r="A939"/>
    </row>
    <row r="940" spans="1:1" x14ac:dyDescent="0.6">
      <c r="A940"/>
    </row>
    <row r="941" spans="1:1" x14ac:dyDescent="0.6">
      <c r="A941"/>
    </row>
    <row r="942" spans="1:1" x14ac:dyDescent="0.6">
      <c r="A942"/>
    </row>
    <row r="943" spans="1:1" x14ac:dyDescent="0.6">
      <c r="A943"/>
    </row>
    <row r="944" spans="1:1" x14ac:dyDescent="0.6">
      <c r="A944"/>
    </row>
    <row r="945" spans="1:1" x14ac:dyDescent="0.6">
      <c r="A945"/>
    </row>
    <row r="946" spans="1:1" x14ac:dyDescent="0.6">
      <c r="A946"/>
    </row>
    <row r="947" spans="1:1" x14ac:dyDescent="0.6">
      <c r="A947"/>
    </row>
    <row r="948" spans="1:1" x14ac:dyDescent="0.6">
      <c r="A948"/>
    </row>
    <row r="949" spans="1:1" x14ac:dyDescent="0.6">
      <c r="A949"/>
    </row>
    <row r="950" spans="1:1" x14ac:dyDescent="0.6">
      <c r="A950"/>
    </row>
    <row r="951" spans="1:1" x14ac:dyDescent="0.6">
      <c r="A951"/>
    </row>
    <row r="952" spans="1:1" x14ac:dyDescent="0.6">
      <c r="A952"/>
    </row>
    <row r="953" spans="1:1" x14ac:dyDescent="0.6">
      <c r="A953"/>
    </row>
    <row r="954" spans="1:1" x14ac:dyDescent="0.6">
      <c r="A954"/>
    </row>
    <row r="955" spans="1:1" x14ac:dyDescent="0.6">
      <c r="A955"/>
    </row>
    <row r="956" spans="1:1" x14ac:dyDescent="0.6">
      <c r="A956"/>
    </row>
    <row r="957" spans="1:1" x14ac:dyDescent="0.6">
      <c r="A957"/>
    </row>
    <row r="958" spans="1:1" x14ac:dyDescent="0.6">
      <c r="A958"/>
    </row>
    <row r="959" spans="1:1" x14ac:dyDescent="0.6">
      <c r="A959"/>
    </row>
    <row r="960" spans="1:1" x14ac:dyDescent="0.6">
      <c r="A960"/>
    </row>
    <row r="961" spans="1:1" x14ac:dyDescent="0.6">
      <c r="A961"/>
    </row>
    <row r="962" spans="1:1" x14ac:dyDescent="0.6">
      <c r="A962"/>
    </row>
    <row r="963" spans="1:1" x14ac:dyDescent="0.6">
      <c r="A963"/>
    </row>
    <row r="964" spans="1:1" x14ac:dyDescent="0.6">
      <c r="A964"/>
    </row>
    <row r="965" spans="1:1" x14ac:dyDescent="0.6">
      <c r="A965"/>
    </row>
    <row r="966" spans="1:1" x14ac:dyDescent="0.6">
      <c r="A966"/>
    </row>
    <row r="967" spans="1:1" x14ac:dyDescent="0.6">
      <c r="A967"/>
    </row>
    <row r="968" spans="1:1" x14ac:dyDescent="0.6">
      <c r="A968"/>
    </row>
    <row r="969" spans="1:1" x14ac:dyDescent="0.6">
      <c r="A969"/>
    </row>
    <row r="970" spans="1:1" x14ac:dyDescent="0.6">
      <c r="A970"/>
    </row>
    <row r="971" spans="1:1" x14ac:dyDescent="0.6">
      <c r="A971"/>
    </row>
    <row r="972" spans="1:1" x14ac:dyDescent="0.6">
      <c r="A972"/>
    </row>
    <row r="973" spans="1:1" x14ac:dyDescent="0.6">
      <c r="A973"/>
    </row>
    <row r="974" spans="1:1" x14ac:dyDescent="0.6">
      <c r="A974"/>
    </row>
    <row r="975" spans="1:1" x14ac:dyDescent="0.6">
      <c r="A975"/>
    </row>
    <row r="976" spans="1:1" x14ac:dyDescent="0.6">
      <c r="A976"/>
    </row>
    <row r="977" spans="1:1" x14ac:dyDescent="0.6">
      <c r="A977"/>
    </row>
    <row r="978" spans="1:1" x14ac:dyDescent="0.6">
      <c r="A978"/>
    </row>
    <row r="979" spans="1:1" x14ac:dyDescent="0.6">
      <c r="A979"/>
    </row>
    <row r="980" spans="1:1" x14ac:dyDescent="0.6">
      <c r="A980"/>
    </row>
    <row r="981" spans="1:1" x14ac:dyDescent="0.6">
      <c r="A981"/>
    </row>
    <row r="982" spans="1:1" x14ac:dyDescent="0.6">
      <c r="A982"/>
    </row>
    <row r="983" spans="1:1" x14ac:dyDescent="0.6">
      <c r="A983"/>
    </row>
    <row r="984" spans="1:1" x14ac:dyDescent="0.6">
      <c r="A984"/>
    </row>
    <row r="985" spans="1:1" x14ac:dyDescent="0.6">
      <c r="A985"/>
    </row>
    <row r="986" spans="1:1" x14ac:dyDescent="0.6">
      <c r="A986"/>
    </row>
    <row r="987" spans="1:1" x14ac:dyDescent="0.6">
      <c r="A987"/>
    </row>
    <row r="988" spans="1:1" x14ac:dyDescent="0.6">
      <c r="A988"/>
    </row>
    <row r="989" spans="1:1" x14ac:dyDescent="0.6">
      <c r="A989"/>
    </row>
    <row r="990" spans="1:1" x14ac:dyDescent="0.6">
      <c r="A990"/>
    </row>
    <row r="991" spans="1:1" x14ac:dyDescent="0.6">
      <c r="A991"/>
    </row>
    <row r="992" spans="1:1" x14ac:dyDescent="0.6">
      <c r="A992"/>
    </row>
    <row r="993" spans="1:1" x14ac:dyDescent="0.6">
      <c r="A993"/>
    </row>
    <row r="994" spans="1:1" x14ac:dyDescent="0.6">
      <c r="A994"/>
    </row>
    <row r="995" spans="1:1" x14ac:dyDescent="0.6">
      <c r="A995"/>
    </row>
    <row r="996" spans="1:1" x14ac:dyDescent="0.6">
      <c r="A996"/>
    </row>
    <row r="997" spans="1:1" x14ac:dyDescent="0.6">
      <c r="A997"/>
    </row>
    <row r="998" spans="1:1" x14ac:dyDescent="0.6">
      <c r="A998"/>
    </row>
    <row r="999" spans="1:1" x14ac:dyDescent="0.6">
      <c r="A999"/>
    </row>
    <row r="1000" spans="1:1" x14ac:dyDescent="0.6">
      <c r="A1000"/>
    </row>
    <row r="1001" spans="1:1" x14ac:dyDescent="0.6">
      <c r="A1001"/>
    </row>
    <row r="1002" spans="1:1" x14ac:dyDescent="0.6">
      <c r="A1002"/>
    </row>
    <row r="1003" spans="1:1" x14ac:dyDescent="0.6">
      <c r="A1003"/>
    </row>
    <row r="1004" spans="1:1" x14ac:dyDescent="0.6">
      <c r="A1004"/>
    </row>
    <row r="1005" spans="1:1" x14ac:dyDescent="0.6">
      <c r="A1005"/>
    </row>
    <row r="1006" spans="1:1" x14ac:dyDescent="0.6">
      <c r="A1006"/>
    </row>
    <row r="1007" spans="1:1" x14ac:dyDescent="0.6">
      <c r="A1007"/>
    </row>
    <row r="1008" spans="1:1" x14ac:dyDescent="0.6">
      <c r="A1008"/>
    </row>
    <row r="1009" spans="1:1" x14ac:dyDescent="0.6">
      <c r="A1009"/>
    </row>
    <row r="1010" spans="1:1" x14ac:dyDescent="0.6">
      <c r="A1010"/>
    </row>
    <row r="1011" spans="1:1" x14ac:dyDescent="0.6">
      <c r="A1011"/>
    </row>
    <row r="1012" spans="1:1" x14ac:dyDescent="0.6">
      <c r="A1012"/>
    </row>
    <row r="1013" spans="1:1" x14ac:dyDescent="0.6">
      <c r="A1013"/>
    </row>
    <row r="1014" spans="1:1" x14ac:dyDescent="0.6">
      <c r="A1014"/>
    </row>
    <row r="1015" spans="1:1" x14ac:dyDescent="0.6">
      <c r="A1015"/>
    </row>
    <row r="1016" spans="1:1" x14ac:dyDescent="0.6">
      <c r="A1016"/>
    </row>
    <row r="1017" spans="1:1" x14ac:dyDescent="0.6">
      <c r="A1017"/>
    </row>
    <row r="1018" spans="1:1" x14ac:dyDescent="0.6">
      <c r="A1018"/>
    </row>
    <row r="1019" spans="1:1" x14ac:dyDescent="0.6">
      <c r="A1019"/>
    </row>
    <row r="1020" spans="1:1" x14ac:dyDescent="0.6">
      <c r="A1020"/>
    </row>
    <row r="1021" spans="1:1" x14ac:dyDescent="0.6">
      <c r="A1021"/>
    </row>
    <row r="1022" spans="1:1" x14ac:dyDescent="0.6">
      <c r="A1022"/>
    </row>
    <row r="1023" spans="1:1" x14ac:dyDescent="0.6">
      <c r="A1023"/>
    </row>
    <row r="1024" spans="1:1" x14ac:dyDescent="0.6">
      <c r="A1024"/>
    </row>
    <row r="1025" spans="1:1" x14ac:dyDescent="0.6">
      <c r="A1025"/>
    </row>
    <row r="1026" spans="1:1" x14ac:dyDescent="0.6">
      <c r="A1026"/>
    </row>
    <row r="1027" spans="1:1" x14ac:dyDescent="0.6">
      <c r="A1027"/>
    </row>
    <row r="1028" spans="1:1" x14ac:dyDescent="0.6">
      <c r="A1028"/>
    </row>
    <row r="1029" spans="1:1" x14ac:dyDescent="0.6">
      <c r="A1029"/>
    </row>
    <row r="1030" spans="1:1" x14ac:dyDescent="0.6">
      <c r="A1030"/>
    </row>
    <row r="1031" spans="1:1" x14ac:dyDescent="0.6">
      <c r="A1031"/>
    </row>
    <row r="1032" spans="1:1" x14ac:dyDescent="0.6">
      <c r="A1032"/>
    </row>
    <row r="1033" spans="1:1" x14ac:dyDescent="0.6">
      <c r="A1033"/>
    </row>
    <row r="1034" spans="1:1" x14ac:dyDescent="0.6">
      <c r="A1034"/>
    </row>
    <row r="1035" spans="1:1" x14ac:dyDescent="0.6">
      <c r="A1035"/>
    </row>
    <row r="1036" spans="1:1" x14ac:dyDescent="0.6">
      <c r="A1036"/>
    </row>
    <row r="1037" spans="1:1" x14ac:dyDescent="0.6">
      <c r="A1037"/>
    </row>
    <row r="1038" spans="1:1" x14ac:dyDescent="0.6">
      <c r="A1038"/>
    </row>
    <row r="1039" spans="1:1" x14ac:dyDescent="0.6">
      <c r="A1039"/>
    </row>
    <row r="1040" spans="1:1" x14ac:dyDescent="0.6">
      <c r="A1040"/>
    </row>
    <row r="1041" spans="1:1" x14ac:dyDescent="0.6">
      <c r="A1041"/>
    </row>
    <row r="1042" spans="1:1" x14ac:dyDescent="0.6">
      <c r="A1042"/>
    </row>
    <row r="1043" spans="1:1" x14ac:dyDescent="0.6">
      <c r="A1043"/>
    </row>
    <row r="1044" spans="1:1" x14ac:dyDescent="0.6">
      <c r="A1044"/>
    </row>
    <row r="1045" spans="1:1" x14ac:dyDescent="0.6">
      <c r="A1045"/>
    </row>
    <row r="1046" spans="1:1" x14ac:dyDescent="0.6">
      <c r="A1046"/>
    </row>
    <row r="1047" spans="1:1" x14ac:dyDescent="0.6">
      <c r="A1047"/>
    </row>
    <row r="1048" spans="1:1" x14ac:dyDescent="0.6">
      <c r="A1048"/>
    </row>
    <row r="1049" spans="1:1" x14ac:dyDescent="0.6">
      <c r="A1049"/>
    </row>
    <row r="1050" spans="1:1" x14ac:dyDescent="0.6">
      <c r="A1050"/>
    </row>
    <row r="1051" spans="1:1" x14ac:dyDescent="0.6">
      <c r="A1051"/>
    </row>
    <row r="1052" spans="1:1" x14ac:dyDescent="0.6">
      <c r="A1052"/>
    </row>
    <row r="1053" spans="1:1" x14ac:dyDescent="0.6">
      <c r="A1053"/>
    </row>
    <row r="1054" spans="1:1" x14ac:dyDescent="0.6">
      <c r="A1054"/>
    </row>
    <row r="1055" spans="1:1" x14ac:dyDescent="0.6">
      <c r="A1055"/>
    </row>
    <row r="1056" spans="1:1" x14ac:dyDescent="0.6">
      <c r="A1056"/>
    </row>
    <row r="1057" spans="1:1" x14ac:dyDescent="0.6">
      <c r="A1057"/>
    </row>
    <row r="1058" spans="1:1" x14ac:dyDescent="0.6">
      <c r="A1058"/>
    </row>
    <row r="1059" spans="1:1" x14ac:dyDescent="0.6">
      <c r="A1059"/>
    </row>
    <row r="1060" spans="1:1" x14ac:dyDescent="0.6">
      <c r="A1060"/>
    </row>
    <row r="1061" spans="1:1" x14ac:dyDescent="0.6">
      <c r="A1061"/>
    </row>
    <row r="1062" spans="1:1" x14ac:dyDescent="0.6">
      <c r="A1062"/>
    </row>
    <row r="1063" spans="1:1" x14ac:dyDescent="0.6">
      <c r="A1063"/>
    </row>
    <row r="1064" spans="1:1" x14ac:dyDescent="0.6">
      <c r="A1064"/>
    </row>
    <row r="1065" spans="1:1" x14ac:dyDescent="0.6">
      <c r="A1065"/>
    </row>
    <row r="1066" spans="1:1" x14ac:dyDescent="0.6">
      <c r="A1066"/>
    </row>
    <row r="1067" spans="1:1" x14ac:dyDescent="0.6">
      <c r="A1067"/>
    </row>
    <row r="1068" spans="1:1" x14ac:dyDescent="0.6">
      <c r="A1068"/>
    </row>
    <row r="1069" spans="1:1" x14ac:dyDescent="0.6">
      <c r="A1069"/>
    </row>
    <row r="1070" spans="1:1" x14ac:dyDescent="0.6">
      <c r="A1070"/>
    </row>
    <row r="1071" spans="1:1" x14ac:dyDescent="0.6">
      <c r="A1071"/>
    </row>
    <row r="1072" spans="1:1" x14ac:dyDescent="0.6">
      <c r="A1072"/>
    </row>
    <row r="1073" spans="1:1" x14ac:dyDescent="0.6">
      <c r="A1073"/>
    </row>
    <row r="1074" spans="1:1" x14ac:dyDescent="0.6">
      <c r="A1074"/>
    </row>
    <row r="1075" spans="1:1" x14ac:dyDescent="0.6">
      <c r="A1075"/>
    </row>
    <row r="1076" spans="1:1" x14ac:dyDescent="0.6">
      <c r="A1076"/>
    </row>
    <row r="1077" spans="1:1" x14ac:dyDescent="0.6">
      <c r="A1077"/>
    </row>
    <row r="1078" spans="1:1" x14ac:dyDescent="0.6">
      <c r="A1078"/>
    </row>
    <row r="1079" spans="1:1" x14ac:dyDescent="0.6">
      <c r="A1079"/>
    </row>
    <row r="1080" spans="1:1" x14ac:dyDescent="0.6">
      <c r="A1080"/>
    </row>
    <row r="1081" spans="1:1" x14ac:dyDescent="0.6">
      <c r="A1081"/>
    </row>
    <row r="1082" spans="1:1" x14ac:dyDescent="0.6">
      <c r="A1082"/>
    </row>
    <row r="1083" spans="1:1" x14ac:dyDescent="0.6">
      <c r="A1083"/>
    </row>
    <row r="1084" spans="1:1" x14ac:dyDescent="0.6">
      <c r="A1084"/>
    </row>
    <row r="1085" spans="1:1" x14ac:dyDescent="0.6">
      <c r="A1085"/>
    </row>
    <row r="1086" spans="1:1" x14ac:dyDescent="0.6">
      <c r="A1086"/>
    </row>
    <row r="1087" spans="1:1" x14ac:dyDescent="0.6">
      <c r="A1087"/>
    </row>
    <row r="1088" spans="1:1" x14ac:dyDescent="0.6">
      <c r="A1088"/>
    </row>
    <row r="1089" spans="1:1" x14ac:dyDescent="0.6">
      <c r="A1089"/>
    </row>
    <row r="1090" spans="1:1" x14ac:dyDescent="0.6">
      <c r="A1090"/>
    </row>
    <row r="1091" spans="1:1" x14ac:dyDescent="0.6">
      <c r="A1091"/>
    </row>
    <row r="1092" spans="1:1" x14ac:dyDescent="0.6">
      <c r="A1092"/>
    </row>
    <row r="1093" spans="1:1" x14ac:dyDescent="0.6">
      <c r="A1093"/>
    </row>
    <row r="1094" spans="1:1" x14ac:dyDescent="0.6">
      <c r="A1094"/>
    </row>
    <row r="1095" spans="1:1" x14ac:dyDescent="0.6">
      <c r="A1095"/>
    </row>
    <row r="1096" spans="1:1" x14ac:dyDescent="0.6">
      <c r="A1096"/>
    </row>
    <row r="1097" spans="1:1" x14ac:dyDescent="0.6">
      <c r="A1097"/>
    </row>
    <row r="1098" spans="1:1" x14ac:dyDescent="0.6">
      <c r="A1098"/>
    </row>
    <row r="1099" spans="1:1" x14ac:dyDescent="0.6">
      <c r="A1099"/>
    </row>
    <row r="1100" spans="1:1" x14ac:dyDescent="0.6">
      <c r="A1100"/>
    </row>
    <row r="1101" spans="1:1" x14ac:dyDescent="0.6">
      <c r="A1101"/>
    </row>
    <row r="1102" spans="1:1" x14ac:dyDescent="0.6">
      <c r="A1102"/>
    </row>
    <row r="1103" spans="1:1" x14ac:dyDescent="0.6">
      <c r="A1103"/>
    </row>
    <row r="1104" spans="1:1" x14ac:dyDescent="0.6">
      <c r="A1104"/>
    </row>
    <row r="1105" spans="1:1" x14ac:dyDescent="0.6">
      <c r="A1105"/>
    </row>
    <row r="1106" spans="1:1" x14ac:dyDescent="0.6">
      <c r="A1106"/>
    </row>
    <row r="1107" spans="1:1" x14ac:dyDescent="0.6">
      <c r="A1107"/>
    </row>
    <row r="1108" spans="1:1" x14ac:dyDescent="0.6">
      <c r="A1108"/>
    </row>
    <row r="1109" spans="1:1" x14ac:dyDescent="0.6">
      <c r="A1109"/>
    </row>
    <row r="1110" spans="1:1" x14ac:dyDescent="0.6">
      <c r="A1110"/>
    </row>
    <row r="1111" spans="1:1" x14ac:dyDescent="0.6">
      <c r="A1111"/>
    </row>
    <row r="1112" spans="1:1" x14ac:dyDescent="0.6">
      <c r="A1112"/>
    </row>
    <row r="1113" spans="1:1" x14ac:dyDescent="0.6">
      <c r="A1113"/>
    </row>
    <row r="1114" spans="1:1" x14ac:dyDescent="0.6">
      <c r="A1114"/>
    </row>
    <row r="1115" spans="1:1" x14ac:dyDescent="0.6">
      <c r="A1115"/>
    </row>
    <row r="1116" spans="1:1" x14ac:dyDescent="0.6">
      <c r="A1116"/>
    </row>
    <row r="1117" spans="1:1" x14ac:dyDescent="0.6">
      <c r="A1117"/>
    </row>
    <row r="1118" spans="1:1" x14ac:dyDescent="0.6">
      <c r="A1118"/>
    </row>
    <row r="1119" spans="1:1" x14ac:dyDescent="0.6">
      <c r="A1119"/>
    </row>
    <row r="1120" spans="1:1" x14ac:dyDescent="0.6">
      <c r="A1120"/>
    </row>
    <row r="1121" spans="1:1" x14ac:dyDescent="0.6">
      <c r="A1121"/>
    </row>
    <row r="1122" spans="1:1" x14ac:dyDescent="0.6">
      <c r="A1122"/>
    </row>
    <row r="1123" spans="1:1" x14ac:dyDescent="0.6">
      <c r="A1123"/>
    </row>
    <row r="1124" spans="1:1" x14ac:dyDescent="0.6">
      <c r="A1124"/>
    </row>
    <row r="1125" spans="1:1" x14ac:dyDescent="0.6">
      <c r="A1125"/>
    </row>
    <row r="1126" spans="1:1" x14ac:dyDescent="0.6">
      <c r="A1126"/>
    </row>
    <row r="1127" spans="1:1" x14ac:dyDescent="0.6">
      <c r="A1127"/>
    </row>
    <row r="1128" spans="1:1" x14ac:dyDescent="0.6">
      <c r="A1128"/>
    </row>
    <row r="1129" spans="1:1" x14ac:dyDescent="0.6">
      <c r="A1129"/>
    </row>
    <row r="1130" spans="1:1" x14ac:dyDescent="0.6">
      <c r="A1130"/>
    </row>
    <row r="1131" spans="1:1" x14ac:dyDescent="0.6">
      <c r="A1131"/>
    </row>
    <row r="1132" spans="1:1" x14ac:dyDescent="0.6">
      <c r="A1132"/>
    </row>
    <row r="1133" spans="1:1" x14ac:dyDescent="0.6">
      <c r="A1133"/>
    </row>
    <row r="1134" spans="1:1" x14ac:dyDescent="0.6">
      <c r="A1134"/>
    </row>
    <row r="1135" spans="1:1" x14ac:dyDescent="0.6">
      <c r="A1135"/>
    </row>
    <row r="1136" spans="1:1" x14ac:dyDescent="0.6">
      <c r="A1136"/>
    </row>
    <row r="1137" spans="1:1" x14ac:dyDescent="0.6">
      <c r="A1137"/>
    </row>
    <row r="1138" spans="1:1" x14ac:dyDescent="0.6">
      <c r="A1138"/>
    </row>
    <row r="1139" spans="1:1" x14ac:dyDescent="0.6">
      <c r="A1139"/>
    </row>
    <row r="1140" spans="1:1" x14ac:dyDescent="0.6">
      <c r="A1140"/>
    </row>
    <row r="1141" spans="1:1" x14ac:dyDescent="0.6">
      <c r="A1141"/>
    </row>
    <row r="1142" spans="1:1" x14ac:dyDescent="0.6">
      <c r="A1142"/>
    </row>
    <row r="1143" spans="1:1" x14ac:dyDescent="0.6">
      <c r="A1143"/>
    </row>
    <row r="1144" spans="1:1" x14ac:dyDescent="0.6">
      <c r="A1144"/>
    </row>
    <row r="1145" spans="1:1" x14ac:dyDescent="0.6">
      <c r="A1145"/>
    </row>
    <row r="1146" spans="1:1" x14ac:dyDescent="0.6">
      <c r="A1146"/>
    </row>
    <row r="1147" spans="1:1" x14ac:dyDescent="0.6">
      <c r="A1147"/>
    </row>
    <row r="1148" spans="1:1" x14ac:dyDescent="0.6">
      <c r="A1148"/>
    </row>
    <row r="1149" spans="1:1" x14ac:dyDescent="0.6">
      <c r="A1149"/>
    </row>
    <row r="1150" spans="1:1" x14ac:dyDescent="0.6">
      <c r="A1150"/>
    </row>
    <row r="1151" spans="1:1" x14ac:dyDescent="0.6">
      <c r="A1151"/>
    </row>
    <row r="1152" spans="1:1" x14ac:dyDescent="0.6">
      <c r="A1152"/>
    </row>
    <row r="1153" spans="1:1" x14ac:dyDescent="0.6">
      <c r="A1153"/>
    </row>
    <row r="1154" spans="1:1" x14ac:dyDescent="0.6">
      <c r="A1154"/>
    </row>
    <row r="1155" spans="1:1" x14ac:dyDescent="0.6">
      <c r="A1155"/>
    </row>
    <row r="1156" spans="1:1" x14ac:dyDescent="0.6">
      <c r="A1156"/>
    </row>
    <row r="1157" spans="1:1" x14ac:dyDescent="0.6">
      <c r="A1157"/>
    </row>
    <row r="1158" spans="1:1" x14ac:dyDescent="0.6">
      <c r="A1158"/>
    </row>
    <row r="1159" spans="1:1" x14ac:dyDescent="0.6">
      <c r="A1159"/>
    </row>
    <row r="1160" spans="1:1" x14ac:dyDescent="0.6">
      <c r="A1160"/>
    </row>
    <row r="1161" spans="1:1" x14ac:dyDescent="0.6">
      <c r="A1161"/>
    </row>
    <row r="1162" spans="1:1" x14ac:dyDescent="0.6">
      <c r="A1162"/>
    </row>
    <row r="1163" spans="1:1" x14ac:dyDescent="0.6">
      <c r="A1163"/>
    </row>
    <row r="1164" spans="1:1" x14ac:dyDescent="0.6">
      <c r="A1164"/>
    </row>
    <row r="1165" spans="1:1" x14ac:dyDescent="0.6">
      <c r="A1165"/>
    </row>
    <row r="1166" spans="1:1" x14ac:dyDescent="0.6">
      <c r="A1166"/>
    </row>
    <row r="1167" spans="1:1" x14ac:dyDescent="0.6">
      <c r="A1167"/>
    </row>
    <row r="1168" spans="1:1" x14ac:dyDescent="0.6">
      <c r="A1168"/>
    </row>
    <row r="1169" spans="1:1" x14ac:dyDescent="0.6">
      <c r="A1169"/>
    </row>
    <row r="1170" spans="1:1" x14ac:dyDescent="0.6">
      <c r="A1170"/>
    </row>
    <row r="1171" spans="1:1" x14ac:dyDescent="0.6">
      <c r="A1171"/>
    </row>
    <row r="1172" spans="1:1" x14ac:dyDescent="0.6">
      <c r="A1172"/>
    </row>
    <row r="1173" spans="1:1" x14ac:dyDescent="0.6">
      <c r="A1173"/>
    </row>
    <row r="1174" spans="1:1" x14ac:dyDescent="0.6">
      <c r="A1174"/>
    </row>
    <row r="1175" spans="1:1" x14ac:dyDescent="0.6">
      <c r="A1175"/>
    </row>
    <row r="1176" spans="1:1" x14ac:dyDescent="0.6">
      <c r="A1176"/>
    </row>
    <row r="1177" spans="1:1" x14ac:dyDescent="0.6">
      <c r="A1177"/>
    </row>
    <row r="1178" spans="1:1" x14ac:dyDescent="0.6">
      <c r="A1178"/>
    </row>
    <row r="1179" spans="1:1" x14ac:dyDescent="0.6">
      <c r="A1179"/>
    </row>
    <row r="1180" spans="1:1" x14ac:dyDescent="0.6">
      <c r="A1180"/>
    </row>
    <row r="1181" spans="1:1" x14ac:dyDescent="0.6">
      <c r="A1181"/>
    </row>
    <row r="1182" spans="1:1" x14ac:dyDescent="0.6">
      <c r="A1182"/>
    </row>
    <row r="1183" spans="1:1" x14ac:dyDescent="0.6">
      <c r="A1183"/>
    </row>
    <row r="1184" spans="1:1" x14ac:dyDescent="0.6">
      <c r="A1184"/>
    </row>
    <row r="1185" spans="1:1" x14ac:dyDescent="0.6">
      <c r="A1185"/>
    </row>
    <row r="1186" spans="1:1" x14ac:dyDescent="0.6">
      <c r="A1186"/>
    </row>
    <row r="1187" spans="1:1" x14ac:dyDescent="0.6">
      <c r="A1187"/>
    </row>
    <row r="1188" spans="1:1" x14ac:dyDescent="0.6">
      <c r="A1188"/>
    </row>
    <row r="1189" spans="1:1" x14ac:dyDescent="0.6">
      <c r="A1189"/>
    </row>
    <row r="1190" spans="1:1" x14ac:dyDescent="0.6">
      <c r="A1190"/>
    </row>
    <row r="1191" spans="1:1" x14ac:dyDescent="0.6">
      <c r="A1191"/>
    </row>
    <row r="1192" spans="1:1" x14ac:dyDescent="0.6">
      <c r="A1192"/>
    </row>
    <row r="1193" spans="1:1" x14ac:dyDescent="0.6">
      <c r="A1193"/>
    </row>
    <row r="1194" spans="1:1" x14ac:dyDescent="0.6">
      <c r="A1194"/>
    </row>
    <row r="1195" spans="1:1" x14ac:dyDescent="0.6">
      <c r="A1195"/>
    </row>
    <row r="1196" spans="1:1" x14ac:dyDescent="0.6">
      <c r="A1196"/>
    </row>
    <row r="1197" spans="1:1" x14ac:dyDescent="0.6">
      <c r="A1197"/>
    </row>
    <row r="1198" spans="1:1" x14ac:dyDescent="0.6">
      <c r="A1198"/>
    </row>
    <row r="1199" spans="1:1" x14ac:dyDescent="0.6">
      <c r="A1199"/>
    </row>
    <row r="1200" spans="1:1" x14ac:dyDescent="0.6">
      <c r="A1200"/>
    </row>
    <row r="1201" spans="1:1" x14ac:dyDescent="0.6">
      <c r="A1201"/>
    </row>
    <row r="1202" spans="1:1" x14ac:dyDescent="0.6">
      <c r="A1202"/>
    </row>
    <row r="1203" spans="1:1" x14ac:dyDescent="0.6">
      <c r="A1203"/>
    </row>
    <row r="1204" spans="1:1" x14ac:dyDescent="0.6">
      <c r="A1204"/>
    </row>
    <row r="1205" spans="1:1" x14ac:dyDescent="0.6">
      <c r="A1205"/>
    </row>
    <row r="1206" spans="1:1" x14ac:dyDescent="0.6">
      <c r="A1206"/>
    </row>
    <row r="1207" spans="1:1" x14ac:dyDescent="0.6">
      <c r="A1207"/>
    </row>
    <row r="1208" spans="1:1" x14ac:dyDescent="0.6">
      <c r="A1208"/>
    </row>
    <row r="1209" spans="1:1" x14ac:dyDescent="0.6">
      <c r="A1209"/>
    </row>
    <row r="1210" spans="1:1" x14ac:dyDescent="0.6">
      <c r="A1210"/>
    </row>
    <row r="1211" spans="1:1" x14ac:dyDescent="0.6">
      <c r="A1211"/>
    </row>
    <row r="1212" spans="1:1" x14ac:dyDescent="0.6">
      <c r="A1212"/>
    </row>
    <row r="1213" spans="1:1" x14ac:dyDescent="0.6">
      <c r="A1213"/>
    </row>
    <row r="1214" spans="1:1" x14ac:dyDescent="0.6">
      <c r="A1214"/>
    </row>
    <row r="1215" spans="1:1" x14ac:dyDescent="0.6">
      <c r="A1215"/>
    </row>
    <row r="1216" spans="1:1" x14ac:dyDescent="0.6">
      <c r="A1216"/>
    </row>
    <row r="1217" spans="1:1" x14ac:dyDescent="0.6">
      <c r="A1217"/>
    </row>
    <row r="1218" spans="1:1" x14ac:dyDescent="0.6">
      <c r="A1218"/>
    </row>
    <row r="1219" spans="1:1" x14ac:dyDescent="0.6">
      <c r="A1219"/>
    </row>
    <row r="1220" spans="1:1" x14ac:dyDescent="0.6">
      <c r="A1220"/>
    </row>
    <row r="1221" spans="1:1" x14ac:dyDescent="0.6">
      <c r="A1221"/>
    </row>
    <row r="1222" spans="1:1" x14ac:dyDescent="0.6">
      <c r="A1222"/>
    </row>
    <row r="1223" spans="1:1" x14ac:dyDescent="0.6">
      <c r="A1223"/>
    </row>
    <row r="1224" spans="1:1" x14ac:dyDescent="0.6">
      <c r="A1224"/>
    </row>
    <row r="1225" spans="1:1" x14ac:dyDescent="0.6">
      <c r="A1225"/>
    </row>
    <row r="1226" spans="1:1" x14ac:dyDescent="0.6">
      <c r="A1226"/>
    </row>
    <row r="1227" spans="1:1" x14ac:dyDescent="0.6">
      <c r="A1227"/>
    </row>
    <row r="1228" spans="1:1" x14ac:dyDescent="0.6">
      <c r="A1228"/>
    </row>
    <row r="1229" spans="1:1" x14ac:dyDescent="0.6">
      <c r="A1229"/>
    </row>
    <row r="1230" spans="1:1" x14ac:dyDescent="0.6">
      <c r="A1230"/>
    </row>
    <row r="1231" spans="1:1" x14ac:dyDescent="0.6">
      <c r="A1231"/>
    </row>
    <row r="1232" spans="1:1" x14ac:dyDescent="0.6">
      <c r="A1232"/>
    </row>
    <row r="1233" spans="1:1" x14ac:dyDescent="0.6">
      <c r="A1233"/>
    </row>
    <row r="1234" spans="1:1" x14ac:dyDescent="0.6">
      <c r="A1234"/>
    </row>
    <row r="1235" spans="1:1" x14ac:dyDescent="0.6">
      <c r="A1235"/>
    </row>
    <row r="1236" spans="1:1" x14ac:dyDescent="0.6">
      <c r="A1236"/>
    </row>
    <row r="1237" spans="1:1" x14ac:dyDescent="0.6">
      <c r="A1237"/>
    </row>
    <row r="1238" spans="1:1" x14ac:dyDescent="0.6">
      <c r="A1238"/>
    </row>
    <row r="1239" spans="1:1" x14ac:dyDescent="0.6">
      <c r="A1239"/>
    </row>
    <row r="1240" spans="1:1" x14ac:dyDescent="0.6">
      <c r="A1240"/>
    </row>
    <row r="1241" spans="1:1" x14ac:dyDescent="0.6">
      <c r="A1241"/>
    </row>
    <row r="1242" spans="1:1" x14ac:dyDescent="0.6">
      <c r="A1242"/>
    </row>
    <row r="1243" spans="1:1" x14ac:dyDescent="0.6">
      <c r="A1243"/>
    </row>
    <row r="1244" spans="1:1" x14ac:dyDescent="0.6">
      <c r="A1244"/>
    </row>
    <row r="1245" spans="1:1" x14ac:dyDescent="0.6">
      <c r="A1245"/>
    </row>
    <row r="1246" spans="1:1" x14ac:dyDescent="0.6">
      <c r="A1246"/>
    </row>
    <row r="1247" spans="1:1" x14ac:dyDescent="0.6">
      <c r="A1247"/>
    </row>
    <row r="1248" spans="1:1" x14ac:dyDescent="0.6">
      <c r="A1248"/>
    </row>
    <row r="1249" spans="1:1" x14ac:dyDescent="0.6">
      <c r="A1249"/>
    </row>
    <row r="1250" spans="1:1" x14ac:dyDescent="0.6">
      <c r="A1250"/>
    </row>
    <row r="1251" spans="1:1" x14ac:dyDescent="0.6">
      <c r="A1251"/>
    </row>
    <row r="1252" spans="1:1" x14ac:dyDescent="0.6">
      <c r="A1252"/>
    </row>
    <row r="1253" spans="1:1" x14ac:dyDescent="0.6">
      <c r="A1253"/>
    </row>
    <row r="1254" spans="1:1" x14ac:dyDescent="0.6">
      <c r="A1254"/>
    </row>
    <row r="1255" spans="1:1" x14ac:dyDescent="0.6">
      <c r="A1255"/>
    </row>
    <row r="1256" spans="1:1" x14ac:dyDescent="0.6">
      <c r="A1256"/>
    </row>
    <row r="1257" spans="1:1" x14ac:dyDescent="0.6">
      <c r="A1257"/>
    </row>
    <row r="1258" spans="1:1" x14ac:dyDescent="0.6">
      <c r="A1258"/>
    </row>
    <row r="1259" spans="1:1" x14ac:dyDescent="0.6">
      <c r="A1259"/>
    </row>
    <row r="1260" spans="1:1" x14ac:dyDescent="0.6">
      <c r="A1260"/>
    </row>
    <row r="1261" spans="1:1" x14ac:dyDescent="0.6">
      <c r="A1261"/>
    </row>
    <row r="1262" spans="1:1" x14ac:dyDescent="0.6">
      <c r="A1262"/>
    </row>
    <row r="1263" spans="1:1" x14ac:dyDescent="0.6">
      <c r="A1263"/>
    </row>
    <row r="1264" spans="1:1" x14ac:dyDescent="0.6">
      <c r="A1264"/>
    </row>
    <row r="1265" spans="1:1" x14ac:dyDescent="0.6">
      <c r="A1265"/>
    </row>
    <row r="1266" spans="1:1" x14ac:dyDescent="0.6">
      <c r="A1266"/>
    </row>
    <row r="1267" spans="1:1" x14ac:dyDescent="0.6">
      <c r="A1267"/>
    </row>
    <row r="1268" spans="1:1" x14ac:dyDescent="0.6">
      <c r="A1268"/>
    </row>
    <row r="1269" spans="1:1" x14ac:dyDescent="0.6">
      <c r="A1269"/>
    </row>
    <row r="1270" spans="1:1" x14ac:dyDescent="0.6">
      <c r="A1270"/>
    </row>
    <row r="1271" spans="1:1" x14ac:dyDescent="0.6">
      <c r="A1271"/>
    </row>
    <row r="1272" spans="1:1" x14ac:dyDescent="0.6">
      <c r="A1272"/>
    </row>
    <row r="1273" spans="1:1" x14ac:dyDescent="0.6">
      <c r="A1273"/>
    </row>
    <row r="1274" spans="1:1" x14ac:dyDescent="0.6">
      <c r="A1274"/>
    </row>
    <row r="1275" spans="1:1" x14ac:dyDescent="0.6">
      <c r="A1275"/>
    </row>
    <row r="1276" spans="1:1" x14ac:dyDescent="0.6">
      <c r="A1276"/>
    </row>
    <row r="1277" spans="1:1" x14ac:dyDescent="0.6">
      <c r="A1277"/>
    </row>
    <row r="1278" spans="1:1" x14ac:dyDescent="0.6">
      <c r="A1278"/>
    </row>
    <row r="1279" spans="1:1" x14ac:dyDescent="0.6">
      <c r="A1279"/>
    </row>
    <row r="1280" spans="1:1" x14ac:dyDescent="0.6">
      <c r="A1280"/>
    </row>
    <row r="1281" spans="1:1" x14ac:dyDescent="0.6">
      <c r="A1281"/>
    </row>
    <row r="1282" spans="1:1" x14ac:dyDescent="0.6">
      <c r="A1282"/>
    </row>
    <row r="1283" spans="1:1" x14ac:dyDescent="0.6">
      <c r="A1283"/>
    </row>
    <row r="1284" spans="1:1" x14ac:dyDescent="0.6">
      <c r="A1284"/>
    </row>
    <row r="1285" spans="1:1" x14ac:dyDescent="0.6">
      <c r="A1285"/>
    </row>
    <row r="1286" spans="1:1" x14ac:dyDescent="0.6">
      <c r="A1286"/>
    </row>
    <row r="1287" spans="1:1" x14ac:dyDescent="0.6">
      <c r="A1287"/>
    </row>
    <row r="1288" spans="1:1" x14ac:dyDescent="0.6">
      <c r="A1288"/>
    </row>
    <row r="1289" spans="1:1" x14ac:dyDescent="0.6">
      <c r="A1289"/>
    </row>
    <row r="1290" spans="1:1" x14ac:dyDescent="0.6">
      <c r="A1290"/>
    </row>
    <row r="1291" spans="1:1" x14ac:dyDescent="0.6">
      <c r="A1291"/>
    </row>
    <row r="1292" spans="1:1" x14ac:dyDescent="0.6">
      <c r="A1292"/>
    </row>
    <row r="1293" spans="1:1" x14ac:dyDescent="0.6">
      <c r="A1293"/>
    </row>
    <row r="1294" spans="1:1" x14ac:dyDescent="0.6">
      <c r="A1294"/>
    </row>
    <row r="1295" spans="1:1" x14ac:dyDescent="0.6">
      <c r="A1295"/>
    </row>
    <row r="1296" spans="1:1" x14ac:dyDescent="0.6">
      <c r="A1296"/>
    </row>
    <row r="1297" spans="1:1" x14ac:dyDescent="0.6">
      <c r="A1297"/>
    </row>
    <row r="1298" spans="1:1" x14ac:dyDescent="0.6">
      <c r="A1298"/>
    </row>
    <row r="1299" spans="1:1" x14ac:dyDescent="0.6">
      <c r="A1299"/>
    </row>
    <row r="1300" spans="1:1" x14ac:dyDescent="0.6">
      <c r="A1300"/>
    </row>
    <row r="1301" spans="1:1" x14ac:dyDescent="0.6">
      <c r="A1301"/>
    </row>
    <row r="1302" spans="1:1" x14ac:dyDescent="0.6">
      <c r="A1302"/>
    </row>
    <row r="1303" spans="1:1" x14ac:dyDescent="0.6">
      <c r="A1303"/>
    </row>
    <row r="1304" spans="1:1" x14ac:dyDescent="0.6">
      <c r="A1304"/>
    </row>
    <row r="1305" spans="1:1" x14ac:dyDescent="0.6">
      <c r="A1305"/>
    </row>
    <row r="1306" spans="1:1" x14ac:dyDescent="0.6">
      <c r="A1306"/>
    </row>
    <row r="1307" spans="1:1" x14ac:dyDescent="0.6">
      <c r="A1307"/>
    </row>
    <row r="1308" spans="1:1" x14ac:dyDescent="0.6">
      <c r="A1308"/>
    </row>
    <row r="1309" spans="1:1" x14ac:dyDescent="0.6">
      <c r="A1309"/>
    </row>
    <row r="1310" spans="1:1" x14ac:dyDescent="0.6">
      <c r="A1310"/>
    </row>
    <row r="1311" spans="1:1" x14ac:dyDescent="0.6">
      <c r="A1311"/>
    </row>
    <row r="1312" spans="1:1" x14ac:dyDescent="0.6">
      <c r="A1312"/>
    </row>
    <row r="1313" spans="1:1" x14ac:dyDescent="0.6">
      <c r="A1313"/>
    </row>
    <row r="1314" spans="1:1" x14ac:dyDescent="0.6">
      <c r="A1314"/>
    </row>
    <row r="1315" spans="1:1" x14ac:dyDescent="0.6">
      <c r="A1315"/>
    </row>
    <row r="1316" spans="1:1" x14ac:dyDescent="0.6">
      <c r="A1316"/>
    </row>
    <row r="1317" spans="1:1" x14ac:dyDescent="0.6">
      <c r="A1317"/>
    </row>
    <row r="1318" spans="1:1" x14ac:dyDescent="0.6">
      <c r="A1318"/>
    </row>
    <row r="1319" spans="1:1" x14ac:dyDescent="0.6">
      <c r="A1319"/>
    </row>
    <row r="1320" spans="1:1" x14ac:dyDescent="0.6">
      <c r="A1320"/>
    </row>
    <row r="1321" spans="1:1" x14ac:dyDescent="0.6">
      <c r="A1321"/>
    </row>
    <row r="1322" spans="1:1" x14ac:dyDescent="0.6">
      <c r="A1322"/>
    </row>
    <row r="1323" spans="1:1" x14ac:dyDescent="0.6">
      <c r="A1323"/>
    </row>
    <row r="1324" spans="1:1" x14ac:dyDescent="0.6">
      <c r="A1324"/>
    </row>
    <row r="1325" spans="1:1" x14ac:dyDescent="0.6">
      <c r="A1325"/>
    </row>
    <row r="1326" spans="1:1" x14ac:dyDescent="0.6">
      <c r="A1326"/>
    </row>
    <row r="1327" spans="1:1" x14ac:dyDescent="0.6">
      <c r="A1327"/>
    </row>
    <row r="1328" spans="1:1" x14ac:dyDescent="0.6">
      <c r="A1328"/>
    </row>
    <row r="1329" spans="1:1" x14ac:dyDescent="0.6">
      <c r="A1329"/>
    </row>
    <row r="1330" spans="1:1" x14ac:dyDescent="0.6">
      <c r="A1330"/>
    </row>
    <row r="1331" spans="1:1" x14ac:dyDescent="0.6">
      <c r="A1331"/>
    </row>
    <row r="1332" spans="1:1" x14ac:dyDescent="0.6">
      <c r="A1332"/>
    </row>
    <row r="1333" spans="1:1" x14ac:dyDescent="0.6">
      <c r="A1333"/>
    </row>
    <row r="1334" spans="1:1" x14ac:dyDescent="0.6">
      <c r="A1334"/>
    </row>
    <row r="1335" spans="1:1" x14ac:dyDescent="0.6">
      <c r="A1335"/>
    </row>
    <row r="1336" spans="1:1" x14ac:dyDescent="0.6">
      <c r="A1336"/>
    </row>
    <row r="1337" spans="1:1" x14ac:dyDescent="0.6">
      <c r="A1337"/>
    </row>
    <row r="1338" spans="1:1" x14ac:dyDescent="0.6">
      <c r="A1338"/>
    </row>
    <row r="1339" spans="1:1" x14ac:dyDescent="0.6">
      <c r="A1339"/>
    </row>
    <row r="1340" spans="1:1" x14ac:dyDescent="0.6">
      <c r="A1340"/>
    </row>
    <row r="1341" spans="1:1" x14ac:dyDescent="0.6">
      <c r="A1341"/>
    </row>
    <row r="1342" spans="1:1" x14ac:dyDescent="0.6">
      <c r="A1342"/>
    </row>
    <row r="1343" spans="1:1" x14ac:dyDescent="0.6">
      <c r="A1343"/>
    </row>
    <row r="1344" spans="1:1" x14ac:dyDescent="0.6">
      <c r="A1344"/>
    </row>
    <row r="1345" spans="1:1" x14ac:dyDescent="0.6">
      <c r="A1345"/>
    </row>
    <row r="1346" spans="1:1" x14ac:dyDescent="0.6">
      <c r="A1346"/>
    </row>
    <row r="1347" spans="1:1" x14ac:dyDescent="0.6">
      <c r="A1347"/>
    </row>
    <row r="1348" spans="1:1" x14ac:dyDescent="0.6">
      <c r="A1348"/>
    </row>
    <row r="1349" spans="1:1" x14ac:dyDescent="0.6">
      <c r="A1349"/>
    </row>
    <row r="1350" spans="1:1" x14ac:dyDescent="0.6">
      <c r="A1350"/>
    </row>
    <row r="1351" spans="1:1" x14ac:dyDescent="0.6">
      <c r="A1351"/>
    </row>
    <row r="1352" spans="1:1" x14ac:dyDescent="0.6">
      <c r="A1352"/>
    </row>
    <row r="1353" spans="1:1" x14ac:dyDescent="0.6">
      <c r="A1353"/>
    </row>
    <row r="1354" spans="1:1" x14ac:dyDescent="0.6">
      <c r="A1354"/>
    </row>
    <row r="1355" spans="1:1" x14ac:dyDescent="0.6">
      <c r="A1355"/>
    </row>
    <row r="1356" spans="1:1" x14ac:dyDescent="0.6">
      <c r="A1356"/>
    </row>
    <row r="1357" spans="1:1" x14ac:dyDescent="0.6">
      <c r="A1357"/>
    </row>
    <row r="1358" spans="1:1" x14ac:dyDescent="0.6">
      <c r="A1358"/>
    </row>
    <row r="1359" spans="1:1" x14ac:dyDescent="0.6">
      <c r="A1359"/>
    </row>
    <row r="1360" spans="1:1" x14ac:dyDescent="0.6">
      <c r="A1360"/>
    </row>
    <row r="1361" spans="1:1" x14ac:dyDescent="0.6">
      <c r="A1361"/>
    </row>
    <row r="1362" spans="1:1" x14ac:dyDescent="0.6">
      <c r="A1362"/>
    </row>
    <row r="1363" spans="1:1" x14ac:dyDescent="0.6">
      <c r="A1363"/>
    </row>
    <row r="1364" spans="1:1" x14ac:dyDescent="0.6">
      <c r="A1364"/>
    </row>
    <row r="1365" spans="1:1" x14ac:dyDescent="0.6">
      <c r="A1365"/>
    </row>
    <row r="1366" spans="1:1" x14ac:dyDescent="0.6">
      <c r="A1366"/>
    </row>
    <row r="1367" spans="1:1" x14ac:dyDescent="0.6">
      <c r="A1367"/>
    </row>
    <row r="1368" spans="1:1" x14ac:dyDescent="0.6">
      <c r="A1368"/>
    </row>
    <row r="1369" spans="1:1" x14ac:dyDescent="0.6">
      <c r="A1369"/>
    </row>
    <row r="1370" spans="1:1" x14ac:dyDescent="0.6">
      <c r="A1370"/>
    </row>
    <row r="1371" spans="1:1" x14ac:dyDescent="0.6">
      <c r="A1371"/>
    </row>
    <row r="1372" spans="1:1" x14ac:dyDescent="0.6">
      <c r="A1372"/>
    </row>
    <row r="1373" spans="1:1" x14ac:dyDescent="0.6">
      <c r="A1373"/>
    </row>
    <row r="1374" spans="1:1" x14ac:dyDescent="0.6">
      <c r="A1374"/>
    </row>
    <row r="1375" spans="1:1" x14ac:dyDescent="0.6">
      <c r="A1375"/>
    </row>
    <row r="1376" spans="1:1" x14ac:dyDescent="0.6">
      <c r="A1376"/>
    </row>
    <row r="1377" spans="1:1" x14ac:dyDescent="0.6">
      <c r="A1377"/>
    </row>
    <row r="1378" spans="1:1" x14ac:dyDescent="0.6">
      <c r="A1378"/>
    </row>
    <row r="1379" spans="1:1" x14ac:dyDescent="0.6">
      <c r="A1379"/>
    </row>
    <row r="1380" spans="1:1" x14ac:dyDescent="0.6">
      <c r="A1380"/>
    </row>
    <row r="1381" spans="1:1" x14ac:dyDescent="0.6">
      <c r="A1381"/>
    </row>
    <row r="1382" spans="1:1" x14ac:dyDescent="0.6">
      <c r="A1382"/>
    </row>
    <row r="1383" spans="1:1" x14ac:dyDescent="0.6">
      <c r="A1383"/>
    </row>
    <row r="1384" spans="1:1" x14ac:dyDescent="0.6">
      <c r="A1384"/>
    </row>
  </sheetData>
  <autoFilter ref="A2:G2" xr:uid="{54A41818-1A12-4ECC-B86D-6F27EB02204F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A6532-A6DD-41C1-95E8-05771C2F318A}">
  <dimension ref="A1:M145"/>
  <sheetViews>
    <sheetView topLeftCell="A123" zoomScale="120" zoomScaleNormal="120" zoomScaleSheetLayoutView="120" workbookViewId="0">
      <selection activeCell="A124" sqref="A124:K138"/>
    </sheetView>
  </sheetViews>
  <sheetFormatPr defaultColWidth="14.1015625" defaultRowHeight="16.5" x14ac:dyDescent="0.6"/>
  <cols>
    <col min="1" max="1" width="14.1015625" customWidth="1"/>
    <col min="3" max="3" width="14.3125" customWidth="1"/>
  </cols>
  <sheetData>
    <row r="1" spans="1:6" s="44" customFormat="1" ht="42" x14ac:dyDescent="1.45">
      <c r="A1" s="44" t="s">
        <v>131</v>
      </c>
    </row>
    <row r="4" spans="1:6" s="49" customFormat="1" ht="27" x14ac:dyDescent="0.95">
      <c r="A4" s="66" t="s">
        <v>0</v>
      </c>
      <c r="B4" s="48"/>
      <c r="C4" s="48"/>
      <c r="D4" s="48"/>
    </row>
    <row r="5" spans="1:6" s="4" customFormat="1" x14ac:dyDescent="0.6">
      <c r="A5" s="1" t="s">
        <v>8</v>
      </c>
      <c r="B5" s="7"/>
      <c r="C5" s="2"/>
      <c r="D5"/>
      <c r="E5"/>
      <c r="F5"/>
    </row>
    <row r="6" spans="1:6" s="4" customFormat="1" x14ac:dyDescent="0.6">
      <c r="A6" s="1"/>
      <c r="B6" s="7"/>
      <c r="C6" s="2"/>
      <c r="D6"/>
      <c r="E6"/>
      <c r="F6"/>
    </row>
    <row r="7" spans="1:6" x14ac:dyDescent="0.6">
      <c r="A7" s="1" t="s">
        <v>1</v>
      </c>
    </row>
    <row r="8" spans="1:6" x14ac:dyDescent="0.6">
      <c r="A8" s="3" t="s">
        <v>9</v>
      </c>
    </row>
    <row r="9" spans="1:6" x14ac:dyDescent="0.6">
      <c r="A9" s="82" t="s">
        <v>236</v>
      </c>
    </row>
    <row r="10" spans="1:6" x14ac:dyDescent="0.6">
      <c r="A10" s="3" t="s">
        <v>23</v>
      </c>
    </row>
    <row r="13" spans="1:6" s="25" customFormat="1" ht="18" x14ac:dyDescent="0.65">
      <c r="A13" s="25" t="s">
        <v>229</v>
      </c>
    </row>
    <row r="15" spans="1:6" s="11" customFormat="1" x14ac:dyDescent="0.6">
      <c r="A15" s="11" t="s">
        <v>221</v>
      </c>
      <c r="F15" s="11" t="s">
        <v>222</v>
      </c>
    </row>
    <row r="17" spans="1:8" ht="49.5" x14ac:dyDescent="0.6">
      <c r="A17" s="14" t="s">
        <v>24</v>
      </c>
      <c r="B17" s="14" t="s">
        <v>25</v>
      </c>
      <c r="C17" s="14" t="s">
        <v>26</v>
      </c>
      <c r="F17" s="14" t="s">
        <v>24</v>
      </c>
      <c r="G17" s="14" t="s">
        <v>25</v>
      </c>
      <c r="H17" s="73" t="s">
        <v>26</v>
      </c>
    </row>
    <row r="18" spans="1:8" x14ac:dyDescent="0.6">
      <c r="A18" s="1">
        <v>1</v>
      </c>
      <c r="B18" s="1">
        <v>1</v>
      </c>
      <c r="C18" s="1">
        <v>1</v>
      </c>
      <c r="F18" s="1">
        <v>1</v>
      </c>
      <c r="G18" s="1">
        <v>1</v>
      </c>
      <c r="H18" s="52"/>
    </row>
    <row r="19" spans="1:8" x14ac:dyDescent="0.6">
      <c r="A19" s="1">
        <v>2</v>
      </c>
      <c r="B19" s="1">
        <v>2</v>
      </c>
      <c r="C19" s="1">
        <v>2</v>
      </c>
      <c r="F19" s="1">
        <v>2</v>
      </c>
      <c r="G19" s="1">
        <v>2</v>
      </c>
      <c r="H19" s="52"/>
    </row>
    <row r="20" spans="1:8" x14ac:dyDescent="0.6">
      <c r="A20" s="1">
        <v>4</v>
      </c>
      <c r="B20" s="1">
        <v>3</v>
      </c>
      <c r="C20" s="1">
        <v>3</v>
      </c>
      <c r="F20" s="1">
        <v>4</v>
      </c>
      <c r="G20" s="1">
        <v>3</v>
      </c>
      <c r="H20" s="52"/>
    </row>
    <row r="21" spans="1:8" x14ac:dyDescent="0.6">
      <c r="A21" s="1">
        <v>5</v>
      </c>
      <c r="B21" s="1">
        <v>4</v>
      </c>
      <c r="C21" s="1">
        <v>4</v>
      </c>
      <c r="F21" s="1">
        <v>5</v>
      </c>
      <c r="G21" s="1">
        <v>4</v>
      </c>
      <c r="H21" s="52"/>
    </row>
    <row r="22" spans="1:8" x14ac:dyDescent="0.6">
      <c r="A22" s="1">
        <v>6</v>
      </c>
      <c r="B22" s="1">
        <v>5</v>
      </c>
      <c r="C22" s="1">
        <v>5</v>
      </c>
      <c r="F22" s="1">
        <v>6</v>
      </c>
      <c r="G22" s="1">
        <v>5</v>
      </c>
      <c r="H22" s="52"/>
    </row>
    <row r="23" spans="1:8" x14ac:dyDescent="0.6">
      <c r="A23" s="1">
        <v>7</v>
      </c>
      <c r="B23" s="1">
        <v>6</v>
      </c>
      <c r="C23" s="1">
        <v>6</v>
      </c>
      <c r="F23" s="1">
        <v>7</v>
      </c>
      <c r="G23" s="1">
        <v>6</v>
      </c>
      <c r="H23" s="52"/>
    </row>
    <row r="24" spans="1:8" x14ac:dyDescent="0.6">
      <c r="A24" s="1">
        <v>8</v>
      </c>
      <c r="B24" s="1">
        <v>8</v>
      </c>
      <c r="C24" s="1">
        <v>7</v>
      </c>
      <c r="F24" s="1">
        <v>8</v>
      </c>
      <c r="G24" s="1">
        <v>8</v>
      </c>
      <c r="H24" s="52"/>
    </row>
    <row r="25" spans="1:8" x14ac:dyDescent="0.6">
      <c r="A25" s="1">
        <v>9</v>
      </c>
      <c r="B25" s="1">
        <v>9</v>
      </c>
      <c r="C25" s="1">
        <v>8</v>
      </c>
      <c r="F25" s="1">
        <v>9</v>
      </c>
      <c r="G25" s="1">
        <v>9</v>
      </c>
      <c r="H25" s="52"/>
    </row>
    <row r="26" spans="1:8" x14ac:dyDescent="0.6">
      <c r="A26" s="1">
        <v>10</v>
      </c>
      <c r="B26" s="1">
        <v>10</v>
      </c>
      <c r="C26" s="1">
        <v>9</v>
      </c>
      <c r="F26" s="1">
        <v>10</v>
      </c>
      <c r="G26" s="1">
        <v>10</v>
      </c>
      <c r="H26" s="52"/>
    </row>
    <row r="27" spans="1:8" x14ac:dyDescent="0.6">
      <c r="A27" s="1"/>
      <c r="B27" s="1"/>
      <c r="C27" s="1">
        <v>10</v>
      </c>
      <c r="F27" s="1"/>
      <c r="G27" s="1"/>
      <c r="H27" s="52"/>
    </row>
    <row r="28" spans="1:8" x14ac:dyDescent="0.6">
      <c r="A28" s="1"/>
      <c r="B28" s="1"/>
      <c r="F28" s="1"/>
      <c r="G28" s="1"/>
      <c r="H28" s="52"/>
    </row>
    <row r="29" spans="1:8" x14ac:dyDescent="0.6">
      <c r="A29" s="1"/>
      <c r="B29" s="1"/>
      <c r="F29" s="1"/>
      <c r="G29" s="1"/>
      <c r="H29" s="52"/>
    </row>
    <row r="30" spans="1:8" x14ac:dyDescent="0.6">
      <c r="A30" s="1"/>
      <c r="B30" s="1"/>
      <c r="F30" s="1"/>
      <c r="G30" s="1"/>
      <c r="H30" s="52"/>
    </row>
    <row r="31" spans="1:8" x14ac:dyDescent="0.6">
      <c r="A31" s="1"/>
      <c r="B31" s="1"/>
      <c r="F31" s="1"/>
      <c r="G31" s="1"/>
      <c r="H31" s="52"/>
    </row>
    <row r="32" spans="1:8" x14ac:dyDescent="0.6">
      <c r="A32" s="1"/>
      <c r="B32" s="1"/>
      <c r="F32" s="1"/>
      <c r="G32" s="1"/>
      <c r="H32" s="52"/>
    </row>
    <row r="33" spans="1:8" x14ac:dyDescent="0.6">
      <c r="A33" s="1"/>
      <c r="B33" s="1"/>
      <c r="F33" s="1"/>
      <c r="G33" s="1"/>
      <c r="H33" s="52"/>
    </row>
    <row r="34" spans="1:8" x14ac:dyDescent="0.6">
      <c r="A34" s="1"/>
      <c r="B34" s="1"/>
      <c r="F34" s="1"/>
      <c r="G34" s="1"/>
      <c r="H34" s="52"/>
    </row>
    <row r="35" spans="1:8" x14ac:dyDescent="0.6">
      <c r="A35" s="1"/>
      <c r="B35" s="1"/>
      <c r="F35" s="1"/>
      <c r="G35" s="1"/>
      <c r="H35" s="52"/>
    </row>
    <row r="36" spans="1:8" x14ac:dyDescent="0.6">
      <c r="A36" s="1"/>
      <c r="B36" s="1"/>
      <c r="C36" s="1"/>
    </row>
    <row r="37" spans="1:8" x14ac:dyDescent="0.6">
      <c r="A37" s="1"/>
      <c r="B37" s="1"/>
      <c r="C37" s="1"/>
    </row>
    <row r="38" spans="1:8" s="25" customFormat="1" ht="18" x14ac:dyDescent="0.65">
      <c r="A38" s="64" t="s">
        <v>196</v>
      </c>
      <c r="B38" s="64"/>
      <c r="C38" s="64"/>
    </row>
    <row r="39" spans="1:8" x14ac:dyDescent="0.6">
      <c r="A39" s="1"/>
      <c r="B39" s="1"/>
      <c r="C39" s="1"/>
    </row>
    <row r="40" spans="1:8" x14ac:dyDescent="0.6">
      <c r="A40" s="1"/>
      <c r="B40" s="1"/>
      <c r="C40" s="1"/>
    </row>
    <row r="41" spans="1:8" s="11" customFormat="1" x14ac:dyDescent="0.6">
      <c r="A41" s="12" t="s">
        <v>221</v>
      </c>
      <c r="B41" s="12"/>
      <c r="C41" s="12"/>
      <c r="F41" s="11" t="s">
        <v>222</v>
      </c>
    </row>
    <row r="42" spans="1:8" x14ac:dyDescent="0.6">
      <c r="A42" s="1"/>
      <c r="B42" s="1"/>
      <c r="C42" s="1"/>
    </row>
    <row r="43" spans="1:8" x14ac:dyDescent="0.6">
      <c r="A43" s="1"/>
      <c r="B43" s="1"/>
      <c r="C43" s="1"/>
    </row>
    <row r="44" spans="1:8" s="33" customFormat="1" ht="49.5" x14ac:dyDescent="0.6">
      <c r="A44" s="14" t="s">
        <v>24</v>
      </c>
      <c r="B44" s="14" t="s">
        <v>25</v>
      </c>
      <c r="C44" s="14" t="s">
        <v>26</v>
      </c>
      <c r="D44" s="32"/>
      <c r="F44" s="14" t="s">
        <v>24</v>
      </c>
      <c r="G44" s="14" t="s">
        <v>25</v>
      </c>
      <c r="H44" s="73" t="s">
        <v>26</v>
      </c>
    </row>
    <row r="45" spans="1:8" x14ac:dyDescent="0.6">
      <c r="A45" s="1" t="s">
        <v>10</v>
      </c>
      <c r="B45" s="1" t="s">
        <v>10</v>
      </c>
      <c r="C45" s="1" t="s">
        <v>10</v>
      </c>
      <c r="D45" s="1"/>
      <c r="F45" s="1" t="s">
        <v>10</v>
      </c>
      <c r="G45" s="1" t="s">
        <v>10</v>
      </c>
      <c r="H45" s="52"/>
    </row>
    <row r="46" spans="1:8" x14ac:dyDescent="0.6">
      <c r="A46" s="1" t="s">
        <v>11</v>
      </c>
      <c r="B46" s="1" t="s">
        <v>11</v>
      </c>
      <c r="C46" s="1" t="s">
        <v>11</v>
      </c>
      <c r="D46" s="1"/>
      <c r="F46" s="1" t="s">
        <v>11</v>
      </c>
      <c r="G46" s="1" t="s">
        <v>11</v>
      </c>
      <c r="H46" s="52"/>
    </row>
    <row r="47" spans="1:8" x14ac:dyDescent="0.6">
      <c r="A47" s="1" t="s">
        <v>12</v>
      </c>
      <c r="B47" s="1" t="s">
        <v>13</v>
      </c>
      <c r="C47" s="1" t="s">
        <v>12</v>
      </c>
      <c r="D47" s="1"/>
      <c r="F47" s="1" t="s">
        <v>12</v>
      </c>
      <c r="G47" s="1" t="s">
        <v>13</v>
      </c>
      <c r="H47" s="52"/>
    </row>
    <row r="48" spans="1:8" x14ac:dyDescent="0.6">
      <c r="A48" s="1" t="s">
        <v>13</v>
      </c>
      <c r="B48" s="1" t="s">
        <v>14</v>
      </c>
      <c r="C48" s="1" t="s">
        <v>13</v>
      </c>
      <c r="D48" s="1"/>
      <c r="F48" s="1" t="s">
        <v>13</v>
      </c>
      <c r="G48" s="1" t="s">
        <v>14</v>
      </c>
      <c r="H48" s="52"/>
    </row>
    <row r="49" spans="1:8" x14ac:dyDescent="0.6">
      <c r="A49" s="1" t="s">
        <v>14</v>
      </c>
      <c r="B49" s="1" t="s">
        <v>15</v>
      </c>
      <c r="C49" s="1" t="s">
        <v>14</v>
      </c>
      <c r="D49" s="1"/>
      <c r="F49" s="1" t="s">
        <v>14</v>
      </c>
      <c r="G49" s="1" t="s">
        <v>15</v>
      </c>
      <c r="H49" s="52"/>
    </row>
    <row r="50" spans="1:8" x14ac:dyDescent="0.6">
      <c r="C50" s="1" t="s">
        <v>15</v>
      </c>
      <c r="H50" s="52"/>
    </row>
    <row r="51" spans="1:8" x14ac:dyDescent="0.6">
      <c r="H51" s="52"/>
    </row>
    <row r="52" spans="1:8" x14ac:dyDescent="0.6">
      <c r="H52" s="52"/>
    </row>
    <row r="53" spans="1:8" x14ac:dyDescent="0.6">
      <c r="H53" s="52"/>
    </row>
    <row r="54" spans="1:8" x14ac:dyDescent="0.6">
      <c r="H54" s="52"/>
    </row>
    <row r="57" spans="1:8" s="25" customFormat="1" ht="18" x14ac:dyDescent="0.65">
      <c r="A57" s="25" t="s">
        <v>228</v>
      </c>
    </row>
    <row r="60" spans="1:8" x14ac:dyDescent="0.6">
      <c r="A60" s="12" t="s">
        <v>221</v>
      </c>
      <c r="B60" s="12"/>
      <c r="C60" s="12"/>
      <c r="D60" s="11"/>
      <c r="E60" s="11"/>
      <c r="F60" s="11" t="s">
        <v>222</v>
      </c>
    </row>
    <row r="63" spans="1:8" s="8" customFormat="1" ht="49.5" x14ac:dyDescent="0.6">
      <c r="A63" s="14" t="s">
        <v>24</v>
      </c>
      <c r="B63" s="14" t="s">
        <v>25</v>
      </c>
      <c r="C63" s="14" t="s">
        <v>26</v>
      </c>
      <c r="D63" s="14"/>
      <c r="E63" s="34"/>
      <c r="F63" s="14" t="s">
        <v>24</v>
      </c>
      <c r="G63" s="14" t="s">
        <v>25</v>
      </c>
      <c r="H63" s="73" t="s">
        <v>26</v>
      </c>
    </row>
    <row r="64" spans="1:8" s="8" customFormat="1" ht="49.5" x14ac:dyDescent="0.6">
      <c r="A64" s="7" t="s">
        <v>89</v>
      </c>
      <c r="B64" s="7" t="s">
        <v>89</v>
      </c>
      <c r="C64" s="7" t="s">
        <v>89</v>
      </c>
      <c r="D64" s="7"/>
      <c r="F64" s="7" t="s">
        <v>89</v>
      </c>
      <c r="G64" s="7" t="s">
        <v>89</v>
      </c>
      <c r="H64" s="74"/>
    </row>
    <row r="65" spans="1:8" s="8" customFormat="1" ht="33" x14ac:dyDescent="0.6">
      <c r="A65" s="7" t="s">
        <v>90</v>
      </c>
      <c r="B65" s="7" t="s">
        <v>90</v>
      </c>
      <c r="C65" s="7" t="s">
        <v>90</v>
      </c>
      <c r="D65" s="7"/>
      <c r="F65" s="7" t="s">
        <v>90</v>
      </c>
      <c r="G65" s="7" t="s">
        <v>90</v>
      </c>
      <c r="H65" s="74"/>
    </row>
    <row r="66" spans="1:8" s="8" customFormat="1" ht="33" x14ac:dyDescent="0.6">
      <c r="A66" s="7" t="s">
        <v>91</v>
      </c>
      <c r="B66" s="7" t="s">
        <v>91</v>
      </c>
      <c r="C66" s="7" t="s">
        <v>91</v>
      </c>
      <c r="D66" s="7"/>
      <c r="F66" s="7" t="s">
        <v>91</v>
      </c>
      <c r="G66" s="7" t="s">
        <v>91</v>
      </c>
      <c r="H66" s="74"/>
    </row>
    <row r="67" spans="1:8" s="8" customFormat="1" ht="33" x14ac:dyDescent="0.6">
      <c r="A67" s="7" t="s">
        <v>92</v>
      </c>
      <c r="B67" s="7" t="s">
        <v>93</v>
      </c>
      <c r="C67" s="7" t="s">
        <v>92</v>
      </c>
      <c r="D67" s="7"/>
      <c r="F67" s="7" t="s">
        <v>92</v>
      </c>
      <c r="G67" s="7" t="s">
        <v>93</v>
      </c>
      <c r="H67" s="74"/>
    </row>
    <row r="68" spans="1:8" s="8" customFormat="1" ht="49.5" x14ac:dyDescent="0.6">
      <c r="A68" s="7" t="s">
        <v>93</v>
      </c>
      <c r="B68" s="7" t="s">
        <v>99</v>
      </c>
      <c r="C68" s="7" t="s">
        <v>93</v>
      </c>
      <c r="D68" s="7"/>
      <c r="F68" s="7" t="s">
        <v>93</v>
      </c>
      <c r="G68" s="7" t="s">
        <v>99</v>
      </c>
      <c r="H68" s="74"/>
    </row>
    <row r="69" spans="1:8" s="8" customFormat="1" ht="49.5" x14ac:dyDescent="0.6">
      <c r="A69" s="7" t="s">
        <v>98</v>
      </c>
      <c r="B69" s="7" t="s">
        <v>99</v>
      </c>
      <c r="C69" s="7" t="s">
        <v>98</v>
      </c>
      <c r="D69" s="7"/>
      <c r="F69" s="7" t="s">
        <v>98</v>
      </c>
      <c r="G69" s="7" t="s">
        <v>99</v>
      </c>
      <c r="H69" s="74"/>
    </row>
    <row r="70" spans="1:8" s="8" customFormat="1" ht="33" x14ac:dyDescent="0.6">
      <c r="A70" s="7" t="s">
        <v>94</v>
      </c>
      <c r="B70" s="7"/>
      <c r="C70" s="7" t="s">
        <v>94</v>
      </c>
      <c r="D70" s="7"/>
      <c r="F70" s="7" t="s">
        <v>94</v>
      </c>
      <c r="G70" s="7"/>
      <c r="H70" s="74"/>
    </row>
    <row r="71" spans="1:8" s="8" customFormat="1" ht="33" x14ac:dyDescent="0.6">
      <c r="A71" s="7" t="s">
        <v>95</v>
      </c>
      <c r="B71" s="7"/>
      <c r="C71" s="7" t="s">
        <v>95</v>
      </c>
      <c r="D71" s="7"/>
      <c r="F71" s="7" t="s">
        <v>95</v>
      </c>
      <c r="G71" s="7"/>
      <c r="H71" s="74"/>
    </row>
    <row r="72" spans="1:8" s="8" customFormat="1" ht="33" x14ac:dyDescent="0.6">
      <c r="A72" s="7" t="s">
        <v>96</v>
      </c>
      <c r="B72" s="7"/>
      <c r="C72" s="7" t="s">
        <v>96</v>
      </c>
      <c r="D72" s="7"/>
      <c r="F72" s="7" t="s">
        <v>96</v>
      </c>
      <c r="G72" s="7"/>
      <c r="H72" s="74"/>
    </row>
    <row r="73" spans="1:8" s="8" customFormat="1" ht="33" x14ac:dyDescent="0.6">
      <c r="A73" s="7" t="s">
        <v>97</v>
      </c>
      <c r="B73" s="7"/>
      <c r="C73" s="7" t="s">
        <v>97</v>
      </c>
      <c r="D73" s="7"/>
      <c r="F73" s="7" t="s">
        <v>97</v>
      </c>
      <c r="G73" s="7"/>
      <c r="H73" s="74"/>
    </row>
    <row r="74" spans="1:8" ht="49.5" x14ac:dyDescent="0.6">
      <c r="A74" s="1"/>
      <c r="B74" s="1"/>
      <c r="C74" s="7" t="s">
        <v>99</v>
      </c>
      <c r="D74" s="1"/>
      <c r="H74" s="75"/>
    </row>
    <row r="75" spans="1:8" x14ac:dyDescent="0.6">
      <c r="H75" s="75"/>
    </row>
    <row r="76" spans="1:8" x14ac:dyDescent="0.6">
      <c r="H76" s="75"/>
    </row>
    <row r="77" spans="1:8" x14ac:dyDescent="0.6">
      <c r="H77" s="75"/>
    </row>
    <row r="78" spans="1:8" x14ac:dyDescent="0.6">
      <c r="H78" s="75"/>
    </row>
    <row r="79" spans="1:8" x14ac:dyDescent="0.6">
      <c r="H79" s="75"/>
    </row>
    <row r="89" spans="1:2" s="47" customFormat="1" ht="27" x14ac:dyDescent="0.95">
      <c r="A89" s="47" t="s">
        <v>220</v>
      </c>
    </row>
    <row r="92" spans="1:2" ht="18" x14ac:dyDescent="0.65">
      <c r="A92" s="25" t="s">
        <v>223</v>
      </c>
    </row>
    <row r="94" spans="1:2" x14ac:dyDescent="0.6">
      <c r="A94" t="s">
        <v>53</v>
      </c>
      <c r="B94" t="s">
        <v>56</v>
      </c>
    </row>
    <row r="95" spans="1:2" x14ac:dyDescent="0.6">
      <c r="A95" t="s">
        <v>54</v>
      </c>
      <c r="B95" t="s">
        <v>57</v>
      </c>
    </row>
    <row r="96" spans="1:2" x14ac:dyDescent="0.6">
      <c r="A96" t="s">
        <v>55</v>
      </c>
      <c r="B96" t="s">
        <v>58</v>
      </c>
    </row>
    <row r="102" spans="1:8" s="25" customFormat="1" ht="18" x14ac:dyDescent="0.65">
      <c r="A102" s="25" t="s">
        <v>224</v>
      </c>
    </row>
    <row r="104" spans="1:8" s="11" customFormat="1" x14ac:dyDescent="0.6">
      <c r="A104" s="11" t="s">
        <v>221</v>
      </c>
      <c r="F104" s="11" t="s">
        <v>222</v>
      </c>
    </row>
    <row r="106" spans="1:8" x14ac:dyDescent="0.6">
      <c r="A106" s="11" t="s">
        <v>40</v>
      </c>
      <c r="B106" s="28" t="s">
        <v>42</v>
      </c>
      <c r="C106" s="22" t="s">
        <v>51</v>
      </c>
      <c r="F106" s="11" t="s">
        <v>40</v>
      </c>
      <c r="G106" s="28" t="s">
        <v>42</v>
      </c>
      <c r="H106" s="22" t="s">
        <v>51</v>
      </c>
    </row>
    <row r="107" spans="1:8" x14ac:dyDescent="0.6">
      <c r="A107" t="s">
        <v>41</v>
      </c>
      <c r="B107" s="27">
        <v>1000000</v>
      </c>
      <c r="C107" s="23">
        <f>B107/B$116</f>
        <v>3.8095238095238099E-2</v>
      </c>
      <c r="F107" t="s">
        <v>41</v>
      </c>
      <c r="G107" s="27">
        <v>1000000</v>
      </c>
      <c r="H107" s="76"/>
    </row>
    <row r="108" spans="1:8" x14ac:dyDescent="0.6">
      <c r="A108" t="s">
        <v>43</v>
      </c>
      <c r="B108" s="27">
        <v>2000000</v>
      </c>
      <c r="C108" s="23">
        <f t="shared" ref="C108:C115" si="0">B108/B$116</f>
        <v>7.6190476190476197E-2</v>
      </c>
      <c r="F108" t="s">
        <v>43</v>
      </c>
      <c r="G108" s="27">
        <v>2000000</v>
      </c>
      <c r="H108" s="76"/>
    </row>
    <row r="109" spans="1:8" x14ac:dyDescent="0.6">
      <c r="A109" t="s">
        <v>44</v>
      </c>
      <c r="B109" s="27">
        <v>500000</v>
      </c>
      <c r="C109" s="23">
        <f t="shared" si="0"/>
        <v>1.9047619047619049E-2</v>
      </c>
      <c r="F109" t="s">
        <v>44</v>
      </c>
      <c r="G109" s="27">
        <v>500000</v>
      </c>
      <c r="H109" s="76"/>
    </row>
    <row r="110" spans="1:8" x14ac:dyDescent="0.6">
      <c r="A110" t="s">
        <v>45</v>
      </c>
      <c r="B110" s="27">
        <v>5000000</v>
      </c>
      <c r="C110" s="23">
        <f t="shared" si="0"/>
        <v>0.19047619047619047</v>
      </c>
      <c r="F110" t="s">
        <v>45</v>
      </c>
      <c r="G110" s="27">
        <v>5000000</v>
      </c>
      <c r="H110" s="76"/>
    </row>
    <row r="111" spans="1:8" x14ac:dyDescent="0.6">
      <c r="A111" t="s">
        <v>46</v>
      </c>
      <c r="B111" s="27">
        <v>250000</v>
      </c>
      <c r="C111" s="23">
        <f t="shared" si="0"/>
        <v>9.5238095238095247E-3</v>
      </c>
      <c r="F111" t="s">
        <v>46</v>
      </c>
      <c r="G111" s="27">
        <v>250000</v>
      </c>
      <c r="H111" s="76"/>
    </row>
    <row r="112" spans="1:8" x14ac:dyDescent="0.6">
      <c r="A112" t="s">
        <v>47</v>
      </c>
      <c r="B112" s="27">
        <v>3500000</v>
      </c>
      <c r="C112" s="23">
        <f t="shared" si="0"/>
        <v>0.13333333333333333</v>
      </c>
      <c r="F112" t="s">
        <v>47</v>
      </c>
      <c r="G112" s="27">
        <v>3500000</v>
      </c>
      <c r="H112" s="76"/>
    </row>
    <row r="113" spans="1:8" x14ac:dyDescent="0.6">
      <c r="A113" t="s">
        <v>48</v>
      </c>
      <c r="B113" s="27">
        <v>3000000</v>
      </c>
      <c r="C113" s="23">
        <f t="shared" si="0"/>
        <v>0.11428571428571428</v>
      </c>
      <c r="F113" t="s">
        <v>48</v>
      </c>
      <c r="G113" s="27">
        <v>3000000</v>
      </c>
      <c r="H113" s="76"/>
    </row>
    <row r="114" spans="1:8" x14ac:dyDescent="0.6">
      <c r="A114" t="s">
        <v>49</v>
      </c>
      <c r="B114" s="27">
        <v>1000000</v>
      </c>
      <c r="C114" s="23">
        <f t="shared" si="0"/>
        <v>3.8095238095238099E-2</v>
      </c>
      <c r="F114" t="s">
        <v>49</v>
      </c>
      <c r="G114" s="27">
        <v>1000000</v>
      </c>
      <c r="H114" s="76"/>
    </row>
    <row r="115" spans="1:8" x14ac:dyDescent="0.6">
      <c r="A115" t="s">
        <v>50</v>
      </c>
      <c r="B115" s="27">
        <v>10000000</v>
      </c>
      <c r="C115" s="23">
        <f t="shared" si="0"/>
        <v>0.38095238095238093</v>
      </c>
      <c r="F115" t="s">
        <v>50</v>
      </c>
      <c r="G115" s="27">
        <v>10000000</v>
      </c>
      <c r="H115" s="76"/>
    </row>
    <row r="116" spans="1:8" x14ac:dyDescent="0.6">
      <c r="A116" s="11" t="s">
        <v>52</v>
      </c>
      <c r="B116" s="29">
        <f>SUM(B107:B115)</f>
        <v>26250000</v>
      </c>
      <c r="C116" s="30">
        <f>B116/B$116</f>
        <v>1</v>
      </c>
      <c r="F116" s="11" t="s">
        <v>52</v>
      </c>
      <c r="G116" s="29">
        <f>SUM(G107:G115)</f>
        <v>26250000</v>
      </c>
      <c r="H116" s="77"/>
    </row>
    <row r="124" spans="1:8" s="25" customFormat="1" ht="18" x14ac:dyDescent="0.65">
      <c r="A124" s="25" t="s">
        <v>225</v>
      </c>
    </row>
    <row r="127" spans="1:8" x14ac:dyDescent="0.6">
      <c r="A127" s="11" t="s">
        <v>226</v>
      </c>
    </row>
    <row r="129" spans="1:13" x14ac:dyDescent="0.6">
      <c r="A129" s="12" t="s">
        <v>40</v>
      </c>
      <c r="B129" s="83" t="s">
        <v>41</v>
      </c>
      <c r="C129" s="83" t="s">
        <v>43</v>
      </c>
      <c r="D129" s="83" t="s">
        <v>44</v>
      </c>
      <c r="E129" s="83" t="s">
        <v>45</v>
      </c>
      <c r="F129" s="83" t="s">
        <v>46</v>
      </c>
      <c r="G129" s="83" t="s">
        <v>47</v>
      </c>
      <c r="H129" s="83" t="s">
        <v>48</v>
      </c>
      <c r="I129" s="83" t="s">
        <v>49</v>
      </c>
      <c r="J129" s="83" t="s">
        <v>50</v>
      </c>
      <c r="K129" s="22" t="s">
        <v>52</v>
      </c>
      <c r="L129" s="1"/>
      <c r="M129" s="1"/>
    </row>
    <row r="130" spans="1:13" s="1" customFormat="1" x14ac:dyDescent="0.6">
      <c r="A130" s="11" t="s">
        <v>42</v>
      </c>
      <c r="B130" s="84">
        <v>1000000</v>
      </c>
      <c r="C130" s="84">
        <v>2000000</v>
      </c>
      <c r="D130" s="84">
        <v>500000</v>
      </c>
      <c r="E130" s="84">
        <v>5000000</v>
      </c>
      <c r="F130" s="84">
        <v>250000</v>
      </c>
      <c r="G130" s="84">
        <v>3500000</v>
      </c>
      <c r="H130" s="84">
        <v>3000000</v>
      </c>
      <c r="I130" s="84">
        <v>1000000</v>
      </c>
      <c r="J130" s="84">
        <v>10000000</v>
      </c>
      <c r="K130" s="85">
        <f>SUM(B130:J130)</f>
        <v>26250000</v>
      </c>
    </row>
    <row r="131" spans="1:13" s="1" customFormat="1" x14ac:dyDescent="0.6">
      <c r="A131" s="12" t="s">
        <v>51</v>
      </c>
      <c r="B131" s="86">
        <f>B130/$K130</f>
        <v>3.8095238095238099E-2</v>
      </c>
      <c r="C131" s="86">
        <f t="shared" ref="C131:K131" si="1">C130/$K130</f>
        <v>7.6190476190476197E-2</v>
      </c>
      <c r="D131" s="86">
        <f t="shared" si="1"/>
        <v>1.9047619047619049E-2</v>
      </c>
      <c r="E131" s="86">
        <f t="shared" si="1"/>
        <v>0.19047619047619047</v>
      </c>
      <c r="F131" s="86">
        <f t="shared" si="1"/>
        <v>9.5238095238095247E-3</v>
      </c>
      <c r="G131" s="86">
        <f t="shared" si="1"/>
        <v>0.13333333333333333</v>
      </c>
      <c r="H131" s="86">
        <f t="shared" si="1"/>
        <v>0.11428571428571428</v>
      </c>
      <c r="I131" s="86">
        <f>I130/$K130</f>
        <v>3.8095238095238099E-2</v>
      </c>
      <c r="J131" s="86">
        <f t="shared" si="1"/>
        <v>0.38095238095238093</v>
      </c>
      <c r="K131" s="87">
        <f t="shared" si="1"/>
        <v>1</v>
      </c>
    </row>
    <row r="132" spans="1:13" s="1" customFormat="1" x14ac:dyDescent="0.6">
      <c r="A132"/>
      <c r="B132" s="84"/>
      <c r="C132" s="86"/>
      <c r="D132" s="83"/>
      <c r="E132" s="83"/>
      <c r="F132" s="83"/>
      <c r="G132" s="83"/>
      <c r="H132" s="83"/>
      <c r="I132" s="83"/>
      <c r="J132" s="83"/>
      <c r="K132" s="83"/>
      <c r="L132"/>
      <c r="M132"/>
    </row>
    <row r="133" spans="1:13" s="1" customFormat="1" x14ac:dyDescent="0.6">
      <c r="A133"/>
      <c r="B133" s="84"/>
      <c r="C133" s="86"/>
      <c r="D133" s="83"/>
      <c r="E133" s="83"/>
      <c r="F133" s="83"/>
      <c r="G133" s="83"/>
      <c r="H133" s="83"/>
      <c r="I133" s="83"/>
      <c r="J133" s="83"/>
      <c r="K133" s="83"/>
      <c r="L133"/>
      <c r="M133"/>
    </row>
    <row r="134" spans="1:13" s="1" customFormat="1" x14ac:dyDescent="0.6">
      <c r="A134" s="11" t="s">
        <v>227</v>
      </c>
      <c r="B134" s="84"/>
      <c r="C134" s="86"/>
      <c r="D134" s="83"/>
      <c r="E134" s="83"/>
      <c r="F134" s="83"/>
      <c r="G134" s="83"/>
      <c r="H134" s="83"/>
      <c r="I134" s="83"/>
      <c r="J134" s="83"/>
      <c r="K134" s="83"/>
      <c r="L134"/>
      <c r="M134"/>
    </row>
    <row r="135" spans="1:13" s="1" customFormat="1" x14ac:dyDescent="0.6">
      <c r="A135"/>
      <c r="B135" s="84"/>
      <c r="C135" s="86"/>
      <c r="D135" s="83"/>
      <c r="E135" s="83"/>
      <c r="F135" s="83"/>
      <c r="G135" s="83"/>
      <c r="H135" s="83"/>
      <c r="I135" s="83"/>
      <c r="J135" s="83"/>
      <c r="K135" s="83"/>
      <c r="L135"/>
      <c r="M135"/>
    </row>
    <row r="136" spans="1:13" x14ac:dyDescent="0.6">
      <c r="A136" s="12" t="s">
        <v>40</v>
      </c>
      <c r="B136" s="83" t="s">
        <v>41</v>
      </c>
      <c r="C136" s="83" t="s">
        <v>43</v>
      </c>
      <c r="D136" s="83" t="s">
        <v>44</v>
      </c>
      <c r="E136" s="83" t="s">
        <v>45</v>
      </c>
      <c r="F136" s="83" t="s">
        <v>46</v>
      </c>
      <c r="G136" s="83" t="s">
        <v>47</v>
      </c>
      <c r="H136" s="83" t="s">
        <v>48</v>
      </c>
      <c r="I136" s="83" t="s">
        <v>49</v>
      </c>
      <c r="J136" s="83" t="s">
        <v>50</v>
      </c>
      <c r="K136" s="22" t="s">
        <v>52</v>
      </c>
      <c r="L136" s="1"/>
      <c r="M136" s="1"/>
    </row>
    <row r="137" spans="1:13" s="1" customFormat="1" x14ac:dyDescent="0.6">
      <c r="A137" s="11" t="s">
        <v>42</v>
      </c>
      <c r="B137" s="84">
        <v>1000000</v>
      </c>
      <c r="C137" s="84">
        <v>2000000</v>
      </c>
      <c r="D137" s="84">
        <v>500000</v>
      </c>
      <c r="E137" s="84">
        <v>5000000</v>
      </c>
      <c r="F137" s="84">
        <v>250000</v>
      </c>
      <c r="G137" s="84">
        <v>3500000</v>
      </c>
      <c r="H137" s="84">
        <v>3000000</v>
      </c>
      <c r="I137" s="84">
        <v>1000000</v>
      </c>
      <c r="J137" s="84">
        <v>10000000</v>
      </c>
      <c r="K137" s="85">
        <f>SUM(B137:J137)</f>
        <v>26250000</v>
      </c>
    </row>
    <row r="138" spans="1:13" s="1" customFormat="1" x14ac:dyDescent="0.6">
      <c r="A138" s="12" t="s">
        <v>51</v>
      </c>
      <c r="B138" s="88"/>
      <c r="C138" s="88"/>
      <c r="D138" s="88"/>
      <c r="E138" s="88"/>
      <c r="F138" s="88"/>
      <c r="G138" s="88"/>
      <c r="H138" s="88"/>
      <c r="I138" s="88"/>
      <c r="J138" s="88"/>
      <c r="K138" s="89"/>
    </row>
    <row r="140" spans="1:13" x14ac:dyDescent="0.6">
      <c r="A140" s="11"/>
      <c r="B140" s="29"/>
      <c r="C140" s="30"/>
    </row>
    <row r="143" spans="1:13" x14ac:dyDescent="0.6">
      <c r="A143" s="1"/>
      <c r="B143" s="2"/>
      <c r="C143" s="2"/>
      <c r="D143" s="31"/>
      <c r="E143" s="31"/>
    </row>
    <row r="144" spans="1:13" x14ac:dyDescent="0.6">
      <c r="A144" s="1"/>
      <c r="B144" s="2"/>
      <c r="C144" s="2"/>
      <c r="D144" s="31"/>
      <c r="E144" s="31"/>
    </row>
    <row r="145" spans="1:5" x14ac:dyDescent="0.6">
      <c r="A145" s="1"/>
      <c r="B145" s="2"/>
      <c r="C145" s="2"/>
      <c r="D145" s="31"/>
      <c r="E145" s="31"/>
    </row>
  </sheetData>
  <sortState xmlns:xlrd2="http://schemas.microsoft.com/office/spreadsheetml/2017/richdata2" ref="C18:C35">
    <sortCondition ref="C18:C35"/>
  </sortState>
  <pageMargins left="0.5" right="0.5" top="0.5" bottom="0.5" header="0.3" footer="0.2"/>
  <pageSetup orientation="portrait" horizontalDpi="300" verticalDpi="300" r:id="rId1"/>
  <headerFoot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B8608-BCE9-4FA2-B64D-4EA1F57656B8}">
  <dimension ref="A1:N208"/>
  <sheetViews>
    <sheetView zoomScale="120" zoomScaleNormal="120" zoomScaleSheetLayoutView="120" workbookViewId="0">
      <selection activeCell="F203" sqref="F203"/>
    </sheetView>
  </sheetViews>
  <sheetFormatPr defaultColWidth="14.1015625" defaultRowHeight="16.5" x14ac:dyDescent="0.6"/>
  <cols>
    <col min="1" max="1" width="14.1015625" customWidth="1"/>
    <col min="3" max="3" width="14.3125" customWidth="1"/>
  </cols>
  <sheetData>
    <row r="1" spans="1:13" s="44" customFormat="1" ht="42" x14ac:dyDescent="1.45">
      <c r="A1" s="44" t="s">
        <v>230</v>
      </c>
    </row>
    <row r="2" spans="1:13" s="9" customFormat="1" ht="18" x14ac:dyDescent="0.65">
      <c r="A2" s="5" t="s">
        <v>37</v>
      </c>
      <c r="B2" s="8"/>
      <c r="C2"/>
      <c r="D2"/>
      <c r="E2"/>
      <c r="F2"/>
      <c r="G2"/>
      <c r="H2"/>
      <c r="I2"/>
      <c r="J2"/>
      <c r="K2"/>
      <c r="L2"/>
      <c r="M2"/>
    </row>
    <row r="3" spans="1:13" x14ac:dyDescent="0.6">
      <c r="A3" s="5"/>
      <c r="B3" s="8"/>
    </row>
    <row r="4" spans="1:13" x14ac:dyDescent="0.6">
      <c r="B4" s="8"/>
    </row>
    <row r="5" spans="1:13" s="47" customFormat="1" ht="27" x14ac:dyDescent="0.95">
      <c r="A5" s="47" t="s">
        <v>231</v>
      </c>
      <c r="B5" s="78"/>
    </row>
    <row r="6" spans="1:13" x14ac:dyDescent="0.6">
      <c r="B6" s="8"/>
    </row>
    <row r="7" spans="1:13" x14ac:dyDescent="0.6">
      <c r="B7" s="8"/>
    </row>
    <row r="8" spans="1:13" s="11" customFormat="1" x14ac:dyDescent="0.6">
      <c r="A8" s="11" t="s">
        <v>221</v>
      </c>
      <c r="B8" s="10"/>
      <c r="G8" s="11" t="s">
        <v>222</v>
      </c>
    </row>
    <row r="9" spans="1:13" x14ac:dyDescent="0.6">
      <c r="B9" s="8"/>
    </row>
    <row r="10" spans="1:13" x14ac:dyDescent="0.6">
      <c r="B10" s="8"/>
    </row>
    <row r="11" spans="1:13" x14ac:dyDescent="0.6">
      <c r="A11" s="11" t="s">
        <v>17</v>
      </c>
      <c r="B11" s="10"/>
      <c r="C11" s="11"/>
      <c r="D11" s="11"/>
      <c r="E11" s="11"/>
      <c r="F11" s="11"/>
      <c r="G11" s="11" t="s">
        <v>17</v>
      </c>
      <c r="H11" s="10"/>
      <c r="I11" s="11"/>
      <c r="J11" s="11"/>
      <c r="K11" s="11"/>
    </row>
    <row r="12" spans="1:13" x14ac:dyDescent="0.6">
      <c r="A12" s="35"/>
      <c r="B12" s="36"/>
      <c r="C12" s="35"/>
      <c r="D12" s="11"/>
      <c r="E12" s="11"/>
      <c r="F12" s="11"/>
      <c r="G12" s="15"/>
      <c r="H12" s="16"/>
      <c r="I12" s="15"/>
      <c r="J12" s="11"/>
      <c r="K12" s="11"/>
    </row>
    <row r="13" spans="1:13" x14ac:dyDescent="0.6">
      <c r="A13" s="13" t="s">
        <v>2</v>
      </c>
      <c r="B13" s="13" t="s">
        <v>4</v>
      </c>
      <c r="C13" s="13" t="s">
        <v>3</v>
      </c>
      <c r="D13" s="13"/>
      <c r="E13" s="13"/>
      <c r="F13" s="13"/>
      <c r="G13" s="13" t="s">
        <v>2</v>
      </c>
      <c r="H13" s="13" t="s">
        <v>4</v>
      </c>
      <c r="I13" s="13" t="s">
        <v>3</v>
      </c>
      <c r="J13" s="13"/>
      <c r="K13" s="13"/>
    </row>
    <row r="14" spans="1:13" x14ac:dyDescent="0.6">
      <c r="A14" s="1">
        <v>1</v>
      </c>
      <c r="B14" s="2">
        <v>42281</v>
      </c>
      <c r="C14" s="7" t="s">
        <v>5</v>
      </c>
      <c r="D14" s="1"/>
      <c r="E14" s="1"/>
      <c r="F14" s="17"/>
      <c r="G14" s="1">
        <v>1</v>
      </c>
      <c r="H14" s="2">
        <v>42281</v>
      </c>
      <c r="I14" s="7" t="s">
        <v>5</v>
      </c>
      <c r="J14" s="1"/>
      <c r="K14" s="1"/>
    </row>
    <row r="15" spans="1:13" x14ac:dyDescent="0.6">
      <c r="A15" s="1">
        <v>2</v>
      </c>
      <c r="B15" s="2">
        <v>19083</v>
      </c>
      <c r="C15" s="7" t="s">
        <v>6</v>
      </c>
      <c r="D15" s="1"/>
      <c r="E15" s="1"/>
      <c r="F15" s="17"/>
      <c r="G15" s="1">
        <v>2</v>
      </c>
      <c r="H15" s="2">
        <v>19083</v>
      </c>
      <c r="I15" s="7" t="s">
        <v>6</v>
      </c>
      <c r="J15" s="1"/>
      <c r="K15" s="1"/>
    </row>
    <row r="16" spans="1:13" x14ac:dyDescent="0.6">
      <c r="A16" s="1">
        <v>3</v>
      </c>
      <c r="B16" s="2">
        <v>17874</v>
      </c>
      <c r="C16" s="7" t="s">
        <v>7</v>
      </c>
      <c r="D16" s="1"/>
      <c r="E16" s="1"/>
      <c r="F16" s="17"/>
      <c r="G16" s="1">
        <v>3</v>
      </c>
      <c r="H16" s="2">
        <v>17874</v>
      </c>
      <c r="I16" s="7" t="s">
        <v>7</v>
      </c>
      <c r="J16" s="1"/>
      <c r="K16" s="1"/>
    </row>
    <row r="17" spans="1:11" x14ac:dyDescent="0.6">
      <c r="A17" s="1">
        <v>5</v>
      </c>
      <c r="B17" s="2">
        <v>31359</v>
      </c>
      <c r="C17" s="7" t="s">
        <v>5</v>
      </c>
      <c r="D17" s="1"/>
      <c r="E17" s="1"/>
      <c r="F17" s="17"/>
      <c r="G17" s="1">
        <v>5</v>
      </c>
      <c r="H17" s="2">
        <v>31359</v>
      </c>
      <c r="I17" s="7" t="s">
        <v>5</v>
      </c>
      <c r="J17" s="1"/>
      <c r="K17" s="1"/>
    </row>
    <row r="18" spans="1:11" x14ac:dyDescent="0.6">
      <c r="A18" s="1"/>
      <c r="B18" s="2"/>
      <c r="C18" s="7"/>
      <c r="D18" s="1"/>
      <c r="E18" s="1"/>
      <c r="F18" s="17"/>
      <c r="G18" s="1"/>
      <c r="H18" s="2"/>
      <c r="I18" s="7"/>
      <c r="J18" s="1"/>
      <c r="K18" s="1"/>
    </row>
    <row r="19" spans="1:11" x14ac:dyDescent="0.6">
      <c r="B19" s="8"/>
      <c r="H19" s="8"/>
    </row>
    <row r="20" spans="1:11" x14ac:dyDescent="0.6">
      <c r="A20" s="11" t="s">
        <v>18</v>
      </c>
      <c r="B20" s="11"/>
      <c r="C20" s="11"/>
      <c r="G20" s="11" t="s">
        <v>18</v>
      </c>
      <c r="H20" s="11"/>
      <c r="I20" s="11"/>
    </row>
    <row r="21" spans="1:11" x14ac:dyDescent="0.6">
      <c r="A21" s="35"/>
      <c r="B21" s="35"/>
      <c r="C21" s="35"/>
      <c r="G21" s="11"/>
      <c r="H21" s="11"/>
      <c r="I21" s="11"/>
    </row>
    <row r="22" spans="1:11" x14ac:dyDescent="0.6">
      <c r="A22" s="13" t="s">
        <v>2</v>
      </c>
      <c r="B22" s="13" t="s">
        <v>20</v>
      </c>
      <c r="C22" s="13" t="s">
        <v>21</v>
      </c>
      <c r="G22" s="13" t="s">
        <v>2</v>
      </c>
      <c r="H22" s="13" t="s">
        <v>20</v>
      </c>
      <c r="I22" s="13" t="s">
        <v>21</v>
      </c>
    </row>
    <row r="23" spans="1:11" x14ac:dyDescent="0.6">
      <c r="A23" s="1">
        <v>1</v>
      </c>
      <c r="B23" s="17">
        <v>0.78</v>
      </c>
      <c r="C23" s="17">
        <v>0.2</v>
      </c>
      <c r="G23" s="1">
        <v>1</v>
      </c>
      <c r="H23" s="17">
        <v>0.78</v>
      </c>
      <c r="I23" s="17">
        <v>0.2</v>
      </c>
    </row>
    <row r="24" spans="1:11" x14ac:dyDescent="0.6">
      <c r="A24" s="1">
        <v>2</v>
      </c>
      <c r="B24" s="17">
        <v>0.25</v>
      </c>
      <c r="C24" s="17">
        <v>0.11</v>
      </c>
      <c r="G24" s="1">
        <v>2</v>
      </c>
      <c r="H24" s="17">
        <v>0.25</v>
      </c>
      <c r="I24" s="17">
        <v>0.11</v>
      </c>
    </row>
    <row r="25" spans="1:11" x14ac:dyDescent="0.6">
      <c r="A25" s="1">
        <v>4</v>
      </c>
      <c r="B25" s="17">
        <v>0.54</v>
      </c>
      <c r="C25" s="17">
        <v>0.34</v>
      </c>
      <c r="G25" s="1">
        <v>4</v>
      </c>
      <c r="H25" s="17">
        <v>0.54</v>
      </c>
      <c r="I25" s="17">
        <v>0.34</v>
      </c>
    </row>
    <row r="26" spans="1:11" x14ac:dyDescent="0.6">
      <c r="A26" s="1">
        <v>5</v>
      </c>
      <c r="B26" s="17">
        <v>0.5</v>
      </c>
      <c r="C26" s="17">
        <v>0.84</v>
      </c>
      <c r="G26" s="1">
        <v>5</v>
      </c>
      <c r="H26" s="17">
        <v>0.5</v>
      </c>
      <c r="I26" s="17">
        <v>0.84</v>
      </c>
    </row>
    <row r="27" spans="1:11" x14ac:dyDescent="0.6">
      <c r="B27" s="8"/>
      <c r="H27" s="8"/>
    </row>
    <row r="28" spans="1:11" x14ac:dyDescent="0.6">
      <c r="B28" s="8"/>
      <c r="H28" s="8"/>
    </row>
    <row r="29" spans="1:11" x14ac:dyDescent="0.6">
      <c r="A29" s="11" t="s">
        <v>19</v>
      </c>
      <c r="B29" s="11"/>
      <c r="C29" s="11"/>
      <c r="D29" s="11"/>
      <c r="E29" s="11"/>
      <c r="G29" s="11" t="s">
        <v>19</v>
      </c>
      <c r="H29" s="11"/>
      <c r="I29" s="11"/>
      <c r="J29" s="11"/>
      <c r="K29" s="11"/>
    </row>
    <row r="30" spans="1:11" x14ac:dyDescent="0.6">
      <c r="A30" s="35"/>
      <c r="B30" s="35"/>
      <c r="C30" s="35"/>
      <c r="D30" s="35"/>
      <c r="E30" s="35"/>
      <c r="G30" s="15"/>
      <c r="H30" s="15"/>
      <c r="I30" s="15"/>
      <c r="J30" s="11"/>
      <c r="K30" s="11"/>
    </row>
    <row r="31" spans="1:11" x14ac:dyDescent="0.6">
      <c r="A31" s="13" t="s">
        <v>2</v>
      </c>
      <c r="B31" s="13"/>
      <c r="C31" s="13"/>
      <c r="D31" s="13"/>
      <c r="E31" s="13"/>
      <c r="G31" s="13" t="s">
        <v>2</v>
      </c>
      <c r="H31" s="13"/>
      <c r="I31" s="13"/>
      <c r="J31" s="13"/>
      <c r="K31" s="13"/>
    </row>
    <row r="32" spans="1:11" x14ac:dyDescent="0.6">
      <c r="A32" s="1">
        <v>1</v>
      </c>
      <c r="G32" s="52"/>
    </row>
    <row r="33" spans="1:7" x14ac:dyDescent="0.6">
      <c r="A33" s="1">
        <v>2</v>
      </c>
      <c r="G33" s="52"/>
    </row>
    <row r="34" spans="1:7" x14ac:dyDescent="0.6">
      <c r="A34" s="1">
        <v>3</v>
      </c>
      <c r="G34" s="52"/>
    </row>
    <row r="35" spans="1:7" x14ac:dyDescent="0.6">
      <c r="A35" s="1">
        <v>4</v>
      </c>
      <c r="G35" s="52"/>
    </row>
    <row r="36" spans="1:7" x14ac:dyDescent="0.6">
      <c r="A36" s="1">
        <v>5</v>
      </c>
      <c r="G36" s="52"/>
    </row>
    <row r="37" spans="1:7" x14ac:dyDescent="0.6">
      <c r="A37" s="1"/>
      <c r="G37" s="52"/>
    </row>
    <row r="38" spans="1:7" x14ac:dyDescent="0.6">
      <c r="G38" s="52"/>
    </row>
    <row r="39" spans="1:7" x14ac:dyDescent="0.6">
      <c r="G39" s="75"/>
    </row>
    <row r="43" spans="1:7" x14ac:dyDescent="0.6">
      <c r="B43" s="8"/>
    </row>
    <row r="44" spans="1:7" x14ac:dyDescent="0.6">
      <c r="B44" s="8"/>
    </row>
    <row r="45" spans="1:7" x14ac:dyDescent="0.6">
      <c r="B45" s="8"/>
    </row>
    <row r="46" spans="1:7" x14ac:dyDescent="0.6">
      <c r="B46" s="8"/>
    </row>
    <row r="47" spans="1:7" s="47" customFormat="1" ht="27" x14ac:dyDescent="0.95">
      <c r="A47" s="47" t="s">
        <v>232</v>
      </c>
      <c r="B47" s="78"/>
    </row>
    <row r="48" spans="1:7" x14ac:dyDescent="0.6">
      <c r="B48" s="8"/>
    </row>
    <row r="49" spans="1:14" x14ac:dyDescent="0.6">
      <c r="B49" s="8"/>
    </row>
    <row r="50" spans="1:14" s="11" customFormat="1" x14ac:dyDescent="0.6">
      <c r="A50" s="11" t="s">
        <v>221</v>
      </c>
      <c r="B50" s="10"/>
      <c r="G50" s="11" t="s">
        <v>222</v>
      </c>
    </row>
    <row r="51" spans="1:14" s="11" customFormat="1" x14ac:dyDescent="0.6">
      <c r="B51" s="10"/>
    </row>
    <row r="52" spans="1:14" x14ac:dyDescent="0.6">
      <c r="B52" s="8"/>
    </row>
    <row r="53" spans="1:14" x14ac:dyDescent="0.6">
      <c r="A53" s="11" t="s">
        <v>17</v>
      </c>
      <c r="B53" s="10"/>
      <c r="C53" s="11"/>
      <c r="D53" s="11"/>
      <c r="E53" s="11"/>
      <c r="F53" s="11"/>
      <c r="G53" s="11" t="s">
        <v>17</v>
      </c>
      <c r="H53" s="10"/>
      <c r="I53" s="11"/>
      <c r="J53" s="11"/>
      <c r="K53" s="11"/>
      <c r="L53" s="11"/>
      <c r="M53" s="11"/>
    </row>
    <row r="54" spans="1:14" x14ac:dyDescent="0.6">
      <c r="A54" s="35"/>
      <c r="B54" s="36"/>
      <c r="C54" s="35"/>
      <c r="D54" s="11"/>
      <c r="E54" s="11"/>
      <c r="F54" s="11"/>
      <c r="G54" s="15"/>
      <c r="H54" s="16"/>
      <c r="I54" s="15"/>
      <c r="J54" s="11"/>
      <c r="K54" s="11"/>
      <c r="L54" s="11"/>
      <c r="M54" s="11"/>
      <c r="N54" s="11"/>
    </row>
    <row r="55" spans="1:14" x14ac:dyDescent="0.6">
      <c r="A55" s="13" t="s">
        <v>2</v>
      </c>
      <c r="B55" s="13" t="s">
        <v>4</v>
      </c>
      <c r="C55" s="13" t="s">
        <v>3</v>
      </c>
      <c r="D55" s="13"/>
      <c r="E55" s="13"/>
      <c r="F55" s="13"/>
      <c r="G55" s="13" t="s">
        <v>2</v>
      </c>
      <c r="H55" s="13" t="s">
        <v>4</v>
      </c>
      <c r="I55" s="13" t="s">
        <v>3</v>
      </c>
      <c r="J55" s="13"/>
      <c r="K55" s="13"/>
      <c r="L55" s="13"/>
      <c r="M55" s="13"/>
      <c r="N55" s="11"/>
    </row>
    <row r="56" spans="1:14" x14ac:dyDescent="0.6">
      <c r="A56" s="1">
        <v>1</v>
      </c>
      <c r="B56" s="2">
        <v>42281</v>
      </c>
      <c r="C56" s="7" t="s">
        <v>5</v>
      </c>
      <c r="D56" s="1"/>
      <c r="E56" s="1"/>
      <c r="F56" s="17"/>
      <c r="G56" s="1">
        <v>1</v>
      </c>
      <c r="H56" s="2">
        <v>42281</v>
      </c>
      <c r="I56" s="7" t="s">
        <v>5</v>
      </c>
      <c r="J56" s="1"/>
      <c r="K56" s="1"/>
      <c r="N56" s="10"/>
    </row>
    <row r="57" spans="1:14" x14ac:dyDescent="0.6">
      <c r="A57" s="1">
        <v>2</v>
      </c>
      <c r="B57" s="2">
        <v>19083</v>
      </c>
      <c r="C57" s="7" t="s">
        <v>6</v>
      </c>
      <c r="D57" s="1"/>
      <c r="E57" s="1"/>
      <c r="F57" s="17"/>
      <c r="G57" s="1">
        <v>2</v>
      </c>
      <c r="H57" s="2">
        <v>19083</v>
      </c>
      <c r="I57" s="7" t="s">
        <v>6</v>
      </c>
      <c r="J57" s="1"/>
      <c r="K57" s="1"/>
    </row>
    <row r="58" spans="1:14" x14ac:dyDescent="0.6">
      <c r="A58" s="1">
        <v>3</v>
      </c>
      <c r="B58" s="2">
        <v>17874</v>
      </c>
      <c r="C58" s="7" t="s">
        <v>7</v>
      </c>
      <c r="D58" s="1"/>
      <c r="E58" s="1"/>
      <c r="F58" s="17"/>
      <c r="G58" s="1">
        <v>3</v>
      </c>
      <c r="H58" s="2">
        <v>17874</v>
      </c>
      <c r="I58" s="7" t="s">
        <v>7</v>
      </c>
      <c r="J58" s="1"/>
      <c r="K58" s="1"/>
    </row>
    <row r="59" spans="1:14" x14ac:dyDescent="0.6">
      <c r="A59" s="1">
        <v>5</v>
      </c>
      <c r="B59" s="2">
        <v>31359</v>
      </c>
      <c r="C59" s="7" t="s">
        <v>5</v>
      </c>
      <c r="D59" s="1"/>
      <c r="E59" s="1"/>
      <c r="F59" s="17"/>
      <c r="G59" s="1">
        <v>5</v>
      </c>
      <c r="H59" s="2">
        <v>31359</v>
      </c>
      <c r="I59" s="7" t="s">
        <v>5</v>
      </c>
      <c r="J59" s="1"/>
      <c r="K59" s="1"/>
    </row>
    <row r="60" spans="1:14" x14ac:dyDescent="0.6">
      <c r="A60" s="1"/>
      <c r="B60" s="2"/>
      <c r="C60" s="7"/>
      <c r="D60" s="1"/>
      <c r="E60" s="1"/>
      <c r="F60" s="17"/>
      <c r="G60" s="1"/>
      <c r="H60" s="2"/>
      <c r="I60" s="7"/>
      <c r="J60" s="1"/>
      <c r="K60" s="1"/>
    </row>
    <row r="61" spans="1:14" x14ac:dyDescent="0.6">
      <c r="B61" s="8"/>
      <c r="H61" s="8"/>
    </row>
    <row r="62" spans="1:14" x14ac:dyDescent="0.6">
      <c r="A62" s="11" t="s">
        <v>18</v>
      </c>
      <c r="B62" s="11"/>
      <c r="C62" s="11"/>
      <c r="G62" s="11" t="s">
        <v>18</v>
      </c>
      <c r="H62" s="11"/>
      <c r="I62" s="11"/>
    </row>
    <row r="63" spans="1:14" x14ac:dyDescent="0.6">
      <c r="A63" s="35"/>
      <c r="B63" s="35"/>
      <c r="C63" s="35"/>
      <c r="G63" s="11"/>
      <c r="H63" s="11"/>
      <c r="I63" s="11"/>
    </row>
    <row r="64" spans="1:14" x14ac:dyDescent="0.6">
      <c r="A64" s="13" t="s">
        <v>2</v>
      </c>
      <c r="B64" s="13" t="s">
        <v>20</v>
      </c>
      <c r="C64" s="13" t="s">
        <v>21</v>
      </c>
      <c r="G64" s="13" t="s">
        <v>2</v>
      </c>
      <c r="H64" s="13" t="s">
        <v>20</v>
      </c>
      <c r="I64" s="13" t="s">
        <v>21</v>
      </c>
    </row>
    <row r="65" spans="1:11" x14ac:dyDescent="0.6">
      <c r="A65" s="1">
        <v>1</v>
      </c>
      <c r="B65" s="17">
        <v>0.78</v>
      </c>
      <c r="C65" s="17">
        <v>0.2</v>
      </c>
      <c r="G65" s="1">
        <v>1</v>
      </c>
      <c r="H65" s="17">
        <v>0.78</v>
      </c>
      <c r="I65" s="17">
        <v>0.2</v>
      </c>
    </row>
    <row r="66" spans="1:11" x14ac:dyDescent="0.6">
      <c r="A66" s="1">
        <v>2</v>
      </c>
      <c r="B66" s="17">
        <v>0.25</v>
      </c>
      <c r="C66" s="17">
        <v>0.11</v>
      </c>
      <c r="G66" s="1">
        <v>2</v>
      </c>
      <c r="H66" s="17">
        <v>0.25</v>
      </c>
      <c r="I66" s="17">
        <v>0.11</v>
      </c>
    </row>
    <row r="67" spans="1:11" x14ac:dyDescent="0.6">
      <c r="A67" s="1">
        <v>4</v>
      </c>
      <c r="B67" s="17">
        <v>0.54</v>
      </c>
      <c r="C67" s="17">
        <v>0.34</v>
      </c>
      <c r="G67" s="1">
        <v>4</v>
      </c>
      <c r="H67" s="17">
        <v>0.54</v>
      </c>
      <c r="I67" s="17">
        <v>0.34</v>
      </c>
    </row>
    <row r="68" spans="1:11" x14ac:dyDescent="0.6">
      <c r="A68" s="1">
        <v>5</v>
      </c>
      <c r="B68" s="17">
        <v>0.5</v>
      </c>
      <c r="C68" s="17">
        <v>0.84</v>
      </c>
      <c r="G68" s="1">
        <v>5</v>
      </c>
      <c r="H68" s="17">
        <v>0.5</v>
      </c>
      <c r="I68" s="17">
        <v>0.84</v>
      </c>
    </row>
    <row r="69" spans="1:11" x14ac:dyDescent="0.6">
      <c r="B69" s="8"/>
      <c r="H69" s="8"/>
    </row>
    <row r="70" spans="1:11" x14ac:dyDescent="0.6">
      <c r="B70" s="8"/>
      <c r="H70" s="8"/>
    </row>
    <row r="71" spans="1:11" x14ac:dyDescent="0.6">
      <c r="A71" s="11" t="s">
        <v>19</v>
      </c>
      <c r="B71" s="11"/>
      <c r="C71" s="11"/>
      <c r="D71" s="11"/>
      <c r="E71" s="11"/>
      <c r="G71" s="11" t="s">
        <v>19</v>
      </c>
      <c r="H71" s="11"/>
      <c r="I71" s="11"/>
      <c r="J71" s="11"/>
      <c r="K71" s="11"/>
    </row>
    <row r="72" spans="1:11" x14ac:dyDescent="0.6">
      <c r="A72" s="35"/>
      <c r="B72" s="35"/>
      <c r="C72" s="35"/>
      <c r="D72" s="35"/>
      <c r="E72" s="35"/>
      <c r="G72" s="15"/>
      <c r="H72" s="15"/>
      <c r="I72" s="15"/>
      <c r="J72" s="11"/>
      <c r="K72" s="11"/>
    </row>
    <row r="73" spans="1:11" x14ac:dyDescent="0.6">
      <c r="A73" s="13" t="s">
        <v>2</v>
      </c>
      <c r="B73" s="13" t="s">
        <v>4</v>
      </c>
      <c r="C73" s="13" t="s">
        <v>3</v>
      </c>
      <c r="D73" s="13"/>
      <c r="E73" s="13"/>
      <c r="G73" s="13" t="s">
        <v>2</v>
      </c>
      <c r="H73" s="13" t="s">
        <v>4</v>
      </c>
      <c r="I73" s="13" t="s">
        <v>3</v>
      </c>
      <c r="J73" s="13"/>
      <c r="K73" s="13"/>
    </row>
    <row r="74" spans="1:11" x14ac:dyDescent="0.6">
      <c r="A74" s="1">
        <v>1</v>
      </c>
      <c r="B74" s="2">
        <f>VLOOKUP($A74,$A$55:$C$59,2,FALSE)</f>
        <v>42281</v>
      </c>
      <c r="C74" s="2" t="str">
        <f>VLOOKUP($A74,$A$55:$C$59,3,FALSE)</f>
        <v>Canada</v>
      </c>
      <c r="D74" s="31"/>
      <c r="E74" s="31"/>
      <c r="G74" s="1">
        <v>1</v>
      </c>
      <c r="H74" s="79"/>
      <c r="I74" s="79"/>
    </row>
    <row r="75" spans="1:11" x14ac:dyDescent="0.6">
      <c r="A75" s="1">
        <v>2</v>
      </c>
      <c r="B75" s="2">
        <f t="shared" ref="B75:B78" si="0">VLOOKUP($A75,$A$55:$C$59,2,FALSE)</f>
        <v>19083</v>
      </c>
      <c r="C75" s="2" t="str">
        <f t="shared" ref="C75:C78" si="1">VLOOKUP($A75,$A$55:$C$59,3,FALSE)</f>
        <v>Zambia</v>
      </c>
      <c r="D75" s="31"/>
      <c r="E75" s="31"/>
      <c r="G75" s="1">
        <v>2</v>
      </c>
      <c r="H75" s="79"/>
      <c r="I75" s="79"/>
      <c r="J75" s="11"/>
      <c r="K75" s="11"/>
    </row>
    <row r="76" spans="1:11" x14ac:dyDescent="0.6">
      <c r="A76" s="1">
        <v>3</v>
      </c>
      <c r="B76" s="2">
        <f t="shared" si="0"/>
        <v>17874</v>
      </c>
      <c r="C76" s="2" t="str">
        <f t="shared" si="1"/>
        <v>Peru</v>
      </c>
      <c r="D76" s="31"/>
      <c r="E76" s="31"/>
      <c r="G76" s="1">
        <v>3</v>
      </c>
      <c r="H76" s="79"/>
      <c r="I76" s="79"/>
    </row>
    <row r="77" spans="1:11" x14ac:dyDescent="0.6">
      <c r="A77" s="1">
        <v>4</v>
      </c>
      <c r="B77" s="2" t="e">
        <f t="shared" si="0"/>
        <v>#N/A</v>
      </c>
      <c r="C77" s="2" t="e">
        <f t="shared" si="1"/>
        <v>#N/A</v>
      </c>
      <c r="D77" s="31"/>
      <c r="E77" s="31"/>
      <c r="G77" s="1">
        <v>4</v>
      </c>
      <c r="H77" s="79"/>
      <c r="I77" s="79"/>
      <c r="J77" s="11"/>
      <c r="K77" s="11"/>
    </row>
    <row r="78" spans="1:11" x14ac:dyDescent="0.6">
      <c r="A78" s="1">
        <v>5</v>
      </c>
      <c r="B78" s="2">
        <f t="shared" si="0"/>
        <v>31359</v>
      </c>
      <c r="C78" s="2" t="str">
        <f t="shared" si="1"/>
        <v>Canada</v>
      </c>
      <c r="D78" s="31"/>
      <c r="E78" s="31"/>
      <c r="G78" s="1">
        <v>5</v>
      </c>
      <c r="H78" s="79"/>
      <c r="I78" s="79"/>
    </row>
    <row r="79" spans="1:11" x14ac:dyDescent="0.6">
      <c r="B79" s="8"/>
      <c r="J79" s="11"/>
      <c r="K79" s="11"/>
    </row>
    <row r="80" spans="1:11" x14ac:dyDescent="0.6">
      <c r="B80" s="8"/>
      <c r="J80" s="11"/>
      <c r="K80" s="11"/>
    </row>
    <row r="81" spans="1:11" x14ac:dyDescent="0.6">
      <c r="B81" s="8"/>
      <c r="J81" s="11"/>
      <c r="K81" s="11"/>
    </row>
    <row r="82" spans="1:11" x14ac:dyDescent="0.6">
      <c r="B82" s="8"/>
      <c r="J82" s="11"/>
      <c r="K82" s="11"/>
    </row>
    <row r="83" spans="1:11" x14ac:dyDescent="0.6">
      <c r="B83" s="8"/>
      <c r="J83" s="11"/>
      <c r="K83" s="11"/>
    </row>
    <row r="84" spans="1:11" x14ac:dyDescent="0.6">
      <c r="B84" s="8"/>
      <c r="J84" s="11"/>
      <c r="K84" s="11"/>
    </row>
    <row r="85" spans="1:11" x14ac:dyDescent="0.6">
      <c r="B85" s="8"/>
      <c r="J85" s="11"/>
      <c r="K85" s="11"/>
    </row>
    <row r="86" spans="1:11" x14ac:dyDescent="0.6">
      <c r="B86" s="8"/>
      <c r="J86" s="11"/>
      <c r="K86" s="11"/>
    </row>
    <row r="87" spans="1:11" x14ac:dyDescent="0.6">
      <c r="B87" s="8"/>
      <c r="J87" s="11"/>
      <c r="K87" s="11"/>
    </row>
    <row r="88" spans="1:11" x14ac:dyDescent="0.6">
      <c r="B88" s="8"/>
    </row>
    <row r="89" spans="1:11" ht="27" x14ac:dyDescent="0.95">
      <c r="A89" s="47" t="s">
        <v>233</v>
      </c>
      <c r="B89" s="8"/>
    </row>
    <row r="90" spans="1:11" x14ac:dyDescent="0.6">
      <c r="B90" s="8"/>
    </row>
    <row r="91" spans="1:11" x14ac:dyDescent="0.6">
      <c r="B91" s="8"/>
    </row>
    <row r="92" spans="1:11" x14ac:dyDescent="0.6">
      <c r="A92" s="11" t="s">
        <v>221</v>
      </c>
      <c r="B92" s="10"/>
      <c r="C92" s="11"/>
      <c r="D92" s="11"/>
      <c r="E92" s="11"/>
      <c r="F92" s="11"/>
      <c r="G92" s="11" t="s">
        <v>222</v>
      </c>
      <c r="H92" s="11"/>
      <c r="I92" s="11"/>
    </row>
    <row r="93" spans="1:11" x14ac:dyDescent="0.6">
      <c r="A93" s="11"/>
      <c r="B93" s="10"/>
      <c r="C93" s="11"/>
      <c r="D93" s="11"/>
      <c r="E93" s="11"/>
      <c r="F93" s="11"/>
      <c r="G93" s="11"/>
      <c r="H93" s="11"/>
      <c r="I93" s="11"/>
    </row>
    <row r="94" spans="1:11" x14ac:dyDescent="0.6">
      <c r="B94" s="8"/>
    </row>
    <row r="95" spans="1:11" x14ac:dyDescent="0.6">
      <c r="A95" s="11" t="s">
        <v>17</v>
      </c>
      <c r="B95" s="10"/>
      <c r="C95" s="11"/>
      <c r="D95" s="11"/>
      <c r="E95" s="11"/>
      <c r="F95" s="11"/>
      <c r="G95" s="11" t="s">
        <v>17</v>
      </c>
      <c r="H95" s="10"/>
      <c r="I95" s="11"/>
    </row>
    <row r="96" spans="1:11" x14ac:dyDescent="0.6">
      <c r="A96" s="35"/>
      <c r="B96" s="36"/>
      <c r="C96" s="35"/>
      <c r="D96" s="11"/>
      <c r="E96" s="11"/>
      <c r="F96" s="11"/>
      <c r="G96" s="15"/>
      <c r="H96" s="16"/>
      <c r="I96" s="15"/>
    </row>
    <row r="97" spans="1:9" x14ac:dyDescent="0.6">
      <c r="A97" s="13" t="s">
        <v>2</v>
      </c>
      <c r="B97" s="13" t="s">
        <v>4</v>
      </c>
      <c r="C97" s="13" t="s">
        <v>3</v>
      </c>
      <c r="D97" s="13"/>
      <c r="E97" s="13"/>
      <c r="F97" s="13"/>
      <c r="G97" s="13" t="s">
        <v>2</v>
      </c>
      <c r="H97" s="13" t="s">
        <v>4</v>
      </c>
      <c r="I97" s="13" t="s">
        <v>3</v>
      </c>
    </row>
    <row r="98" spans="1:9" x14ac:dyDescent="0.6">
      <c r="A98" s="1">
        <v>1</v>
      </c>
      <c r="B98" s="2">
        <v>42281</v>
      </c>
      <c r="C98" s="7" t="s">
        <v>5</v>
      </c>
      <c r="D98" s="1"/>
      <c r="E98" s="1"/>
      <c r="F98" s="17"/>
      <c r="G98" s="1">
        <v>1</v>
      </c>
      <c r="H98" s="2">
        <v>42281</v>
      </c>
      <c r="I98" s="7" t="s">
        <v>5</v>
      </c>
    </row>
    <row r="99" spans="1:9" x14ac:dyDescent="0.6">
      <c r="A99" s="1">
        <v>2</v>
      </c>
      <c r="B99" s="2">
        <v>19083</v>
      </c>
      <c r="C99" s="7" t="s">
        <v>6</v>
      </c>
      <c r="D99" s="1"/>
      <c r="E99" s="1"/>
      <c r="F99" s="17"/>
      <c r="G99" s="1">
        <v>2</v>
      </c>
      <c r="H99" s="2">
        <v>19083</v>
      </c>
      <c r="I99" s="7" t="s">
        <v>6</v>
      </c>
    </row>
    <row r="100" spans="1:9" x14ac:dyDescent="0.6">
      <c r="A100" s="1">
        <v>3</v>
      </c>
      <c r="B100" s="2">
        <v>17874</v>
      </c>
      <c r="C100" s="7" t="s">
        <v>7</v>
      </c>
      <c r="D100" s="1"/>
      <c r="E100" s="1"/>
      <c r="F100" s="17"/>
      <c r="G100" s="1">
        <v>3</v>
      </c>
      <c r="H100" s="2">
        <v>17874</v>
      </c>
      <c r="I100" s="7" t="s">
        <v>7</v>
      </c>
    </row>
    <row r="101" spans="1:9" x14ac:dyDescent="0.6">
      <c r="A101" s="1">
        <v>5</v>
      </c>
      <c r="B101" s="2">
        <v>31359</v>
      </c>
      <c r="C101" s="7" t="s">
        <v>5</v>
      </c>
      <c r="D101" s="1"/>
      <c r="E101" s="1"/>
      <c r="F101" s="17"/>
      <c r="G101" s="1">
        <v>5</v>
      </c>
      <c r="H101" s="2">
        <v>31359</v>
      </c>
      <c r="I101" s="7" t="s">
        <v>5</v>
      </c>
    </row>
    <row r="102" spans="1:9" x14ac:dyDescent="0.6">
      <c r="A102" s="1"/>
      <c r="B102" s="2"/>
      <c r="C102" s="7"/>
      <c r="D102" s="1"/>
      <c r="E102" s="1"/>
      <c r="F102" s="17"/>
      <c r="G102" s="1"/>
      <c r="H102" s="2"/>
      <c r="I102" s="7"/>
    </row>
    <row r="103" spans="1:9" x14ac:dyDescent="0.6">
      <c r="B103" s="8"/>
      <c r="H103" s="8"/>
    </row>
    <row r="104" spans="1:9" x14ac:dyDescent="0.6">
      <c r="A104" s="11" t="s">
        <v>18</v>
      </c>
      <c r="B104" s="11"/>
      <c r="C104" s="11"/>
      <c r="G104" s="11" t="s">
        <v>18</v>
      </c>
      <c r="H104" s="11"/>
      <c r="I104" s="11"/>
    </row>
    <row r="105" spans="1:9" x14ac:dyDescent="0.6">
      <c r="A105" s="35"/>
      <c r="B105" s="35"/>
      <c r="C105" s="35"/>
      <c r="G105" s="11"/>
      <c r="H105" s="11"/>
      <c r="I105" s="11"/>
    </row>
    <row r="106" spans="1:9" x14ac:dyDescent="0.6">
      <c r="A106" s="13" t="s">
        <v>2</v>
      </c>
      <c r="B106" s="13" t="s">
        <v>20</v>
      </c>
      <c r="C106" s="13" t="s">
        <v>21</v>
      </c>
      <c r="G106" s="13" t="s">
        <v>2</v>
      </c>
      <c r="H106" s="13" t="s">
        <v>20</v>
      </c>
      <c r="I106" s="13" t="s">
        <v>21</v>
      </c>
    </row>
    <row r="107" spans="1:9" x14ac:dyDescent="0.6">
      <c r="A107" s="1">
        <v>1</v>
      </c>
      <c r="B107" s="17">
        <v>0.78</v>
      </c>
      <c r="C107" s="17">
        <v>0.2</v>
      </c>
      <c r="G107" s="1">
        <v>1</v>
      </c>
      <c r="H107" s="17">
        <v>0.78</v>
      </c>
      <c r="I107" s="17">
        <v>0.2</v>
      </c>
    </row>
    <row r="108" spans="1:9" x14ac:dyDescent="0.6">
      <c r="A108" s="1">
        <v>2</v>
      </c>
      <c r="B108" s="17">
        <v>0.25</v>
      </c>
      <c r="C108" s="17">
        <v>0.11</v>
      </c>
      <c r="G108" s="1">
        <v>2</v>
      </c>
      <c r="H108" s="17">
        <v>0.25</v>
      </c>
      <c r="I108" s="17">
        <v>0.11</v>
      </c>
    </row>
    <row r="109" spans="1:9" x14ac:dyDescent="0.6">
      <c r="A109" s="1">
        <v>4</v>
      </c>
      <c r="B109" s="17">
        <v>0.54</v>
      </c>
      <c r="C109" s="17">
        <v>0.34</v>
      </c>
      <c r="G109" s="1">
        <v>4</v>
      </c>
      <c r="H109" s="17">
        <v>0.54</v>
      </c>
      <c r="I109" s="17">
        <v>0.34</v>
      </c>
    </row>
    <row r="110" spans="1:9" x14ac:dyDescent="0.6">
      <c r="A110" s="1">
        <v>5</v>
      </c>
      <c r="B110" s="17">
        <v>0.5</v>
      </c>
      <c r="C110" s="17">
        <v>0.84</v>
      </c>
      <c r="G110" s="1">
        <v>5</v>
      </c>
      <c r="H110" s="17">
        <v>0.5</v>
      </c>
      <c r="I110" s="17">
        <v>0.84</v>
      </c>
    </row>
    <row r="111" spans="1:9" x14ac:dyDescent="0.6">
      <c r="B111" s="8"/>
      <c r="H111" s="8"/>
    </row>
    <row r="112" spans="1:9" x14ac:dyDescent="0.6">
      <c r="B112" s="8"/>
      <c r="H112" s="8"/>
    </row>
    <row r="113" spans="1:11" x14ac:dyDescent="0.6">
      <c r="A113" s="11" t="s">
        <v>19</v>
      </c>
      <c r="B113" s="11"/>
      <c r="C113" s="11"/>
      <c r="D113" s="11"/>
      <c r="E113" s="11"/>
      <c r="G113" s="11" t="s">
        <v>19</v>
      </c>
      <c r="H113" s="11"/>
      <c r="I113" s="11"/>
    </row>
    <row r="114" spans="1:11" x14ac:dyDescent="0.6">
      <c r="A114" s="35"/>
      <c r="B114" s="35"/>
      <c r="C114" s="35"/>
      <c r="D114" s="35"/>
      <c r="E114" s="35"/>
      <c r="G114" s="15"/>
      <c r="H114" s="15"/>
      <c r="I114" s="15"/>
    </row>
    <row r="115" spans="1:11" x14ac:dyDescent="0.6">
      <c r="A115" s="13" t="s">
        <v>2</v>
      </c>
      <c r="B115" s="13" t="s">
        <v>4</v>
      </c>
      <c r="C115" s="13" t="s">
        <v>3</v>
      </c>
      <c r="D115" s="13" t="s">
        <v>20</v>
      </c>
      <c r="E115" s="13" t="s">
        <v>21</v>
      </c>
      <c r="G115" s="13" t="s">
        <v>2</v>
      </c>
      <c r="H115" s="13" t="s">
        <v>4</v>
      </c>
      <c r="I115" s="13" t="s">
        <v>3</v>
      </c>
      <c r="J115" s="13" t="s">
        <v>20</v>
      </c>
      <c r="K115" s="13" t="s">
        <v>21</v>
      </c>
    </row>
    <row r="116" spans="1:11" x14ac:dyDescent="0.6">
      <c r="A116" s="1">
        <v>1</v>
      </c>
      <c r="B116" s="2">
        <f>VLOOKUP($A116,$A$97:$C$101,2,FALSE)</f>
        <v>42281</v>
      </c>
      <c r="C116" s="2" t="str">
        <f>VLOOKUP($A116,$A$97:$C$101,3,FALSE)</f>
        <v>Canada</v>
      </c>
      <c r="D116" s="17">
        <f>VLOOKUP($A116,$A$106:$C$110,2,FALSE)</f>
        <v>0.78</v>
      </c>
      <c r="E116" s="17">
        <f>VLOOKUP($A116,$A$106:$C$110,3,FALSE)</f>
        <v>0.2</v>
      </c>
      <c r="G116" s="1">
        <v>1</v>
      </c>
      <c r="H116" s="2">
        <f>VLOOKUP($G116,$G$97:$I$101,2,FALSE)</f>
        <v>42281</v>
      </c>
      <c r="I116" s="2" t="str">
        <f>VLOOKUP($G116,$G$97:$I$101,3,FALSE)</f>
        <v>Canada</v>
      </c>
      <c r="J116" s="80"/>
      <c r="K116" s="80"/>
    </row>
    <row r="117" spans="1:11" x14ac:dyDescent="0.6">
      <c r="A117" s="1">
        <v>2</v>
      </c>
      <c r="B117" s="2">
        <f t="shared" ref="B117:B120" si="2">VLOOKUP($A117,$A$97:$C$101,2,FALSE)</f>
        <v>19083</v>
      </c>
      <c r="C117" s="2" t="str">
        <f t="shared" ref="C117:C120" si="3">VLOOKUP($A117,$A$97:$C$101,3,FALSE)</f>
        <v>Zambia</v>
      </c>
      <c r="D117" s="17">
        <f t="shared" ref="D117:D120" si="4">VLOOKUP($A117,$A$106:$C$110,2,FALSE)</f>
        <v>0.25</v>
      </c>
      <c r="E117" s="17">
        <f t="shared" ref="E117:E120" si="5">VLOOKUP($A117,$A$106:$C$110,3,FALSE)</f>
        <v>0.11</v>
      </c>
      <c r="G117" s="1">
        <v>2</v>
      </c>
      <c r="H117" s="2">
        <f t="shared" ref="H117:H120" si="6">VLOOKUP($G117,$G$97:$I$101,2,FALSE)</f>
        <v>19083</v>
      </c>
      <c r="I117" s="2" t="str">
        <f t="shared" ref="I117:I120" si="7">VLOOKUP($G117,$G$97:$I$101,3,FALSE)</f>
        <v>Zambia</v>
      </c>
      <c r="J117" s="80"/>
      <c r="K117" s="80"/>
    </row>
    <row r="118" spans="1:11" x14ac:dyDescent="0.6">
      <c r="A118" s="1">
        <v>3</v>
      </c>
      <c r="B118" s="2">
        <f t="shared" si="2"/>
        <v>17874</v>
      </c>
      <c r="C118" s="2" t="str">
        <f t="shared" si="3"/>
        <v>Peru</v>
      </c>
      <c r="D118" s="17" t="e">
        <f t="shared" si="4"/>
        <v>#N/A</v>
      </c>
      <c r="E118" s="17" t="e">
        <f t="shared" si="5"/>
        <v>#N/A</v>
      </c>
      <c r="G118" s="1">
        <v>3</v>
      </c>
      <c r="H118" s="2">
        <f t="shared" si="6"/>
        <v>17874</v>
      </c>
      <c r="I118" s="2" t="str">
        <f t="shared" si="7"/>
        <v>Peru</v>
      </c>
      <c r="J118" s="80"/>
      <c r="K118" s="80"/>
    </row>
    <row r="119" spans="1:11" x14ac:dyDescent="0.6">
      <c r="A119" s="1">
        <v>4</v>
      </c>
      <c r="B119" s="2" t="e">
        <f t="shared" si="2"/>
        <v>#N/A</v>
      </c>
      <c r="C119" s="2" t="e">
        <f t="shared" si="3"/>
        <v>#N/A</v>
      </c>
      <c r="D119" s="17">
        <f t="shared" si="4"/>
        <v>0.54</v>
      </c>
      <c r="E119" s="17">
        <f t="shared" si="5"/>
        <v>0.34</v>
      </c>
      <c r="G119" s="1">
        <v>4</v>
      </c>
      <c r="H119" s="2" t="e">
        <f t="shared" si="6"/>
        <v>#N/A</v>
      </c>
      <c r="I119" s="2" t="e">
        <f t="shared" si="7"/>
        <v>#N/A</v>
      </c>
      <c r="J119" s="80"/>
      <c r="K119" s="80"/>
    </row>
    <row r="120" spans="1:11" x14ac:dyDescent="0.6">
      <c r="A120" s="1">
        <v>5</v>
      </c>
      <c r="B120" s="2">
        <f t="shared" si="2"/>
        <v>31359</v>
      </c>
      <c r="C120" s="2" t="str">
        <f t="shared" si="3"/>
        <v>Canada</v>
      </c>
      <c r="D120" s="17">
        <f t="shared" si="4"/>
        <v>0.5</v>
      </c>
      <c r="E120" s="17">
        <f t="shared" si="5"/>
        <v>0.84</v>
      </c>
      <c r="G120" s="1">
        <v>5</v>
      </c>
      <c r="H120" s="2">
        <f t="shared" si="6"/>
        <v>31359</v>
      </c>
      <c r="I120" s="2" t="str">
        <f t="shared" si="7"/>
        <v>Canada</v>
      </c>
      <c r="J120" s="80"/>
      <c r="K120" s="80"/>
    </row>
    <row r="121" spans="1:11" x14ac:dyDescent="0.6">
      <c r="B121" s="8"/>
    </row>
    <row r="122" spans="1:11" x14ac:dyDescent="0.6">
      <c r="B122" s="8"/>
    </row>
    <row r="123" spans="1:11" x14ac:dyDescent="0.6">
      <c r="B123" s="8"/>
    </row>
    <row r="124" spans="1:11" x14ac:dyDescent="0.6">
      <c r="B124" s="8"/>
    </row>
    <row r="125" spans="1:11" x14ac:dyDescent="0.6">
      <c r="B125" s="8"/>
    </row>
    <row r="126" spans="1:11" x14ac:dyDescent="0.6">
      <c r="B126" s="8"/>
    </row>
    <row r="127" spans="1:11" x14ac:dyDescent="0.6">
      <c r="B127" s="8"/>
    </row>
    <row r="128" spans="1:11" x14ac:dyDescent="0.6">
      <c r="B128" s="8"/>
    </row>
    <row r="129" spans="1:9" x14ac:dyDescent="0.6">
      <c r="B129" s="8"/>
    </row>
    <row r="130" spans="1:9" x14ac:dyDescent="0.6">
      <c r="B130" s="8"/>
    </row>
    <row r="131" spans="1:9" ht="27" x14ac:dyDescent="0.95">
      <c r="A131" s="47" t="s">
        <v>234</v>
      </c>
      <c r="B131" s="8"/>
    </row>
    <row r="132" spans="1:9" x14ac:dyDescent="0.6">
      <c r="B132" s="8"/>
    </row>
    <row r="133" spans="1:9" x14ac:dyDescent="0.6">
      <c r="B133" s="8"/>
    </row>
    <row r="134" spans="1:9" x14ac:dyDescent="0.6">
      <c r="A134" s="11" t="s">
        <v>221</v>
      </c>
      <c r="B134" s="10"/>
      <c r="C134" s="11"/>
      <c r="D134" s="11"/>
      <c r="E134" s="11"/>
      <c r="F134" s="11"/>
      <c r="G134" s="11" t="s">
        <v>222</v>
      </c>
      <c r="H134" s="11"/>
      <c r="I134" s="11"/>
    </row>
    <row r="135" spans="1:9" x14ac:dyDescent="0.6">
      <c r="A135" s="11"/>
      <c r="B135" s="10"/>
      <c r="C135" s="11"/>
      <c r="D135" s="11"/>
      <c r="E135" s="11"/>
      <c r="F135" s="11"/>
      <c r="G135" s="11"/>
      <c r="H135" s="11"/>
      <c r="I135" s="11"/>
    </row>
    <row r="136" spans="1:9" x14ac:dyDescent="0.6">
      <c r="B136" s="8"/>
    </row>
    <row r="137" spans="1:9" x14ac:dyDescent="0.6">
      <c r="A137" s="11" t="s">
        <v>17</v>
      </c>
      <c r="B137" s="10"/>
      <c r="C137" s="11"/>
      <c r="D137" s="11"/>
      <c r="E137" s="11"/>
      <c r="F137" s="11"/>
      <c r="G137" s="11" t="s">
        <v>17</v>
      </c>
      <c r="H137" s="10"/>
      <c r="I137" s="11"/>
    </row>
    <row r="138" spans="1:9" x14ac:dyDescent="0.6">
      <c r="A138" s="35"/>
      <c r="B138" s="36"/>
      <c r="C138" s="35"/>
      <c r="D138" s="11"/>
      <c r="E138" s="11"/>
      <c r="F138" s="11"/>
      <c r="G138" s="15"/>
      <c r="H138" s="16"/>
      <c r="I138" s="15"/>
    </row>
    <row r="139" spans="1:9" x14ac:dyDescent="0.6">
      <c r="A139" s="13" t="s">
        <v>2</v>
      </c>
      <c r="B139" s="13" t="s">
        <v>4</v>
      </c>
      <c r="C139" s="13" t="s">
        <v>3</v>
      </c>
      <c r="D139" s="13"/>
      <c r="E139" s="13"/>
      <c r="F139" s="13"/>
      <c r="G139" s="13" t="s">
        <v>2</v>
      </c>
      <c r="H139" s="13" t="s">
        <v>4</v>
      </c>
      <c r="I139" s="13" t="s">
        <v>3</v>
      </c>
    </row>
    <row r="140" spans="1:9" x14ac:dyDescent="0.6">
      <c r="A140" s="1">
        <v>1</v>
      </c>
      <c r="B140" s="2">
        <v>42281</v>
      </c>
      <c r="C140" s="7" t="s">
        <v>5</v>
      </c>
      <c r="D140" s="1"/>
      <c r="E140" s="1"/>
      <c r="F140" s="17"/>
      <c r="G140" s="1">
        <v>1</v>
      </c>
      <c r="H140" s="2">
        <v>42281</v>
      </c>
      <c r="I140" s="7" t="s">
        <v>5</v>
      </c>
    </row>
    <row r="141" spans="1:9" x14ac:dyDescent="0.6">
      <c r="A141" s="1">
        <v>2</v>
      </c>
      <c r="B141" s="2">
        <v>19083</v>
      </c>
      <c r="C141" s="7" t="s">
        <v>6</v>
      </c>
      <c r="D141" s="1"/>
      <c r="E141" s="1"/>
      <c r="F141" s="17"/>
      <c r="G141" s="1">
        <v>2</v>
      </c>
      <c r="H141" s="2">
        <v>19083</v>
      </c>
      <c r="I141" s="7" t="s">
        <v>6</v>
      </c>
    </row>
    <row r="142" spans="1:9" x14ac:dyDescent="0.6">
      <c r="A142" s="1">
        <v>3</v>
      </c>
      <c r="B142" s="2">
        <v>17874</v>
      </c>
      <c r="C142" s="7" t="s">
        <v>7</v>
      </c>
      <c r="D142" s="1"/>
      <c r="E142" s="1"/>
      <c r="F142" s="17"/>
      <c r="G142" s="1">
        <v>3</v>
      </c>
      <c r="H142" s="2">
        <v>17874</v>
      </c>
      <c r="I142" s="7" t="s">
        <v>7</v>
      </c>
    </row>
    <row r="143" spans="1:9" x14ac:dyDescent="0.6">
      <c r="A143" s="1">
        <v>5</v>
      </c>
      <c r="B143" s="2">
        <v>31359</v>
      </c>
      <c r="C143" s="7" t="s">
        <v>5</v>
      </c>
      <c r="D143" s="1"/>
      <c r="E143" s="1"/>
      <c r="F143" s="17"/>
      <c r="G143" s="1">
        <v>5</v>
      </c>
      <c r="H143" s="2">
        <v>31359</v>
      </c>
      <c r="I143" s="7" t="s">
        <v>5</v>
      </c>
    </row>
    <row r="144" spans="1:9" x14ac:dyDescent="0.6">
      <c r="A144" s="1"/>
      <c r="B144" s="2"/>
      <c r="C144" s="7"/>
      <c r="D144" s="1"/>
      <c r="E144" s="1"/>
      <c r="F144" s="17"/>
      <c r="G144" s="1"/>
      <c r="H144" s="2"/>
      <c r="I144" s="7"/>
    </row>
    <row r="145" spans="1:11" x14ac:dyDescent="0.6">
      <c r="B145" s="8"/>
      <c r="H145" s="8"/>
    </row>
    <row r="146" spans="1:11" x14ac:dyDescent="0.6">
      <c r="A146" s="11" t="s">
        <v>18</v>
      </c>
      <c r="B146" s="11"/>
      <c r="C146" s="11"/>
      <c r="G146" s="11" t="s">
        <v>18</v>
      </c>
      <c r="H146" s="11"/>
      <c r="I146" s="11"/>
    </row>
    <row r="147" spans="1:11" x14ac:dyDescent="0.6">
      <c r="A147" s="35"/>
      <c r="B147" s="35"/>
      <c r="C147" s="35"/>
      <c r="G147" s="11"/>
      <c r="H147" s="11"/>
      <c r="I147" s="11"/>
    </row>
    <row r="148" spans="1:11" x14ac:dyDescent="0.6">
      <c r="A148" s="13" t="s">
        <v>2</v>
      </c>
      <c r="B148" s="13" t="s">
        <v>20</v>
      </c>
      <c r="C148" s="13" t="s">
        <v>21</v>
      </c>
      <c r="G148" s="13" t="s">
        <v>2</v>
      </c>
      <c r="H148" s="13" t="s">
        <v>20</v>
      </c>
      <c r="I148" s="13" t="s">
        <v>21</v>
      </c>
    </row>
    <row r="149" spans="1:11" x14ac:dyDescent="0.6">
      <c r="A149" s="1">
        <v>1</v>
      </c>
      <c r="B149" s="17">
        <v>0.78</v>
      </c>
      <c r="C149" s="17">
        <v>0.2</v>
      </c>
      <c r="G149" s="1">
        <v>1</v>
      </c>
      <c r="H149" s="17">
        <v>0.78</v>
      </c>
      <c r="I149" s="17">
        <v>0.2</v>
      </c>
    </row>
    <row r="150" spans="1:11" x14ac:dyDescent="0.6">
      <c r="A150" s="1">
        <v>2</v>
      </c>
      <c r="B150" s="17">
        <v>0.25</v>
      </c>
      <c r="C150" s="17">
        <v>0.11</v>
      </c>
      <c r="G150" s="1">
        <v>2</v>
      </c>
      <c r="H150" s="17">
        <v>0.25</v>
      </c>
      <c r="I150" s="17">
        <v>0.11</v>
      </c>
    </row>
    <row r="151" spans="1:11" x14ac:dyDescent="0.6">
      <c r="A151" s="1">
        <v>4</v>
      </c>
      <c r="B151" s="17">
        <v>0.54</v>
      </c>
      <c r="C151" s="17">
        <v>0.34</v>
      </c>
      <c r="G151" s="1">
        <v>4</v>
      </c>
      <c r="H151" s="17">
        <v>0.54</v>
      </c>
      <c r="I151" s="17">
        <v>0.34</v>
      </c>
    </row>
    <row r="152" spans="1:11" x14ac:dyDescent="0.6">
      <c r="A152" s="1">
        <v>5</v>
      </c>
      <c r="B152" s="17">
        <v>0.5</v>
      </c>
      <c r="C152" s="17">
        <v>0.84</v>
      </c>
      <c r="G152" s="1">
        <v>5</v>
      </c>
      <c r="H152" s="17">
        <v>0.5</v>
      </c>
      <c r="I152" s="17">
        <v>0.84</v>
      </c>
    </row>
    <row r="153" spans="1:11" x14ac:dyDescent="0.6">
      <c r="B153" s="8"/>
      <c r="H153" s="8"/>
    </row>
    <row r="154" spans="1:11" x14ac:dyDescent="0.6">
      <c r="B154" s="8"/>
      <c r="H154" s="8"/>
    </row>
    <row r="155" spans="1:11" x14ac:dyDescent="0.6">
      <c r="A155" s="11" t="s">
        <v>19</v>
      </c>
      <c r="B155" s="11"/>
      <c r="C155" s="11"/>
      <c r="D155" s="11"/>
      <c r="E155" s="11"/>
      <c r="G155" s="11" t="s">
        <v>19</v>
      </c>
      <c r="H155" s="11"/>
      <c r="I155" s="11"/>
    </row>
    <row r="156" spans="1:11" x14ac:dyDescent="0.6">
      <c r="A156" s="35"/>
      <c r="B156" s="35"/>
      <c r="C156" s="35"/>
      <c r="D156" s="35"/>
      <c r="E156" s="35"/>
      <c r="G156" s="15"/>
      <c r="H156" s="15"/>
      <c r="I156" s="15"/>
    </row>
    <row r="157" spans="1:11" x14ac:dyDescent="0.6">
      <c r="A157" s="13" t="s">
        <v>2</v>
      </c>
      <c r="B157" s="13" t="s">
        <v>4</v>
      </c>
      <c r="C157" s="13" t="s">
        <v>3</v>
      </c>
      <c r="D157" s="13" t="s">
        <v>20</v>
      </c>
      <c r="E157" s="13" t="s">
        <v>21</v>
      </c>
      <c r="G157" s="13" t="s">
        <v>2</v>
      </c>
      <c r="H157" s="13" t="s">
        <v>4</v>
      </c>
      <c r="I157" s="13" t="s">
        <v>3</v>
      </c>
      <c r="J157" s="13" t="s">
        <v>20</v>
      </c>
      <c r="K157" s="13" t="s">
        <v>21</v>
      </c>
    </row>
    <row r="158" spans="1:11" x14ac:dyDescent="0.6">
      <c r="A158" s="1">
        <v>1</v>
      </c>
      <c r="B158" s="2">
        <f>_xlfn.IFNA(VLOOKUP($A158,$A$139:$C$143,2,FALSE),"Unknown")</f>
        <v>42281</v>
      </c>
      <c r="C158" s="2" t="str">
        <f>_xlfn.IFNA(VLOOKUP($A158,$A$139:$C$143,3,FALSE),"Unknown")</f>
        <v>Canada</v>
      </c>
      <c r="D158" s="17">
        <f>_xlfn.IFNA(VLOOKUP($A158,$A$148:$C$152,2,FALSE),"Unknown")</f>
        <v>0.78</v>
      </c>
      <c r="E158" s="17">
        <f>_xlfn.IFNA(VLOOKUP($A158,$A$148:$C$152,3,FALSE),"Unknown")</f>
        <v>0.2</v>
      </c>
      <c r="G158" s="1">
        <v>1</v>
      </c>
      <c r="H158" s="79">
        <f>VLOOKUP($G158,$G$139:$I$143,2,FALSE)</f>
        <v>42281</v>
      </c>
      <c r="I158" s="79" t="str">
        <f>VLOOKUP($G158,$G$139:$I$143,3,FALSE)</f>
        <v>Canada</v>
      </c>
      <c r="J158" s="80">
        <f>VLOOKUP($G158,$G$148:$I$152,2,FALSE)</f>
        <v>0.78</v>
      </c>
      <c r="K158" s="80">
        <f>VLOOKUP($G158,$G$148:$I$152,3,FALSE)</f>
        <v>0.2</v>
      </c>
    </row>
    <row r="159" spans="1:11" x14ac:dyDescent="0.6">
      <c r="A159" s="1">
        <v>2</v>
      </c>
      <c r="B159" s="2">
        <f t="shared" ref="B159:B162" si="8">_xlfn.IFNA(VLOOKUP($A159,$A$139:$C$143,2,FALSE),"Unknown")</f>
        <v>19083</v>
      </c>
      <c r="C159" s="2" t="str">
        <f t="shared" ref="C159:C162" si="9">_xlfn.IFNA(VLOOKUP($A159,$A$139:$C$143,3,FALSE),"Unknown")</f>
        <v>Zambia</v>
      </c>
      <c r="D159" s="17">
        <f t="shared" ref="D159:D162" si="10">_xlfn.IFNA(VLOOKUP($A159,$A$148:$C$152,2,FALSE),"Unknown")</f>
        <v>0.25</v>
      </c>
      <c r="E159" s="17">
        <f t="shared" ref="E159:E162" si="11">_xlfn.IFNA(VLOOKUP($A159,$A$148:$C$152,3,FALSE),"Unknown")</f>
        <v>0.11</v>
      </c>
      <c r="G159" s="1">
        <v>2</v>
      </c>
      <c r="H159" s="79">
        <f t="shared" ref="H159:H162" si="12">VLOOKUP($G159,$G$139:$I$143,2,FALSE)</f>
        <v>19083</v>
      </c>
      <c r="I159" s="79" t="str">
        <f t="shared" ref="I159:I162" si="13">VLOOKUP($G159,$G$139:$I$143,3,FALSE)</f>
        <v>Zambia</v>
      </c>
      <c r="J159" s="80">
        <f t="shared" ref="J159:J162" si="14">VLOOKUP($G159,$G$148:$I$152,2,FALSE)</f>
        <v>0.25</v>
      </c>
      <c r="K159" s="80">
        <f t="shared" ref="K159:K162" si="15">VLOOKUP($G159,$G$148:$I$152,3,FALSE)</f>
        <v>0.11</v>
      </c>
    </row>
    <row r="160" spans="1:11" x14ac:dyDescent="0.6">
      <c r="A160" s="1">
        <v>3</v>
      </c>
      <c r="B160" s="2">
        <f t="shared" si="8"/>
        <v>17874</v>
      </c>
      <c r="C160" s="2" t="str">
        <f t="shared" si="9"/>
        <v>Peru</v>
      </c>
      <c r="D160" s="17" t="str">
        <f t="shared" si="10"/>
        <v>Unknown</v>
      </c>
      <c r="E160" s="17" t="str">
        <f t="shared" si="11"/>
        <v>Unknown</v>
      </c>
      <c r="G160" s="1">
        <v>3</v>
      </c>
      <c r="H160" s="79">
        <f t="shared" si="12"/>
        <v>17874</v>
      </c>
      <c r="I160" s="79" t="str">
        <f t="shared" si="13"/>
        <v>Peru</v>
      </c>
      <c r="J160" s="80" t="e">
        <f t="shared" si="14"/>
        <v>#N/A</v>
      </c>
      <c r="K160" s="80" t="e">
        <f t="shared" si="15"/>
        <v>#N/A</v>
      </c>
    </row>
    <row r="161" spans="1:11" x14ac:dyDescent="0.6">
      <c r="A161" s="1">
        <v>4</v>
      </c>
      <c r="B161" s="2" t="str">
        <f t="shared" si="8"/>
        <v>Unknown</v>
      </c>
      <c r="C161" s="2" t="str">
        <f t="shared" si="9"/>
        <v>Unknown</v>
      </c>
      <c r="D161" s="17">
        <f t="shared" si="10"/>
        <v>0.54</v>
      </c>
      <c r="E161" s="17">
        <f t="shared" si="11"/>
        <v>0.34</v>
      </c>
      <c r="G161" s="1">
        <v>4</v>
      </c>
      <c r="H161" s="79" t="e">
        <f t="shared" si="12"/>
        <v>#N/A</v>
      </c>
      <c r="I161" s="79" t="e">
        <f t="shared" si="13"/>
        <v>#N/A</v>
      </c>
      <c r="J161" s="80">
        <f t="shared" si="14"/>
        <v>0.54</v>
      </c>
      <c r="K161" s="80">
        <f t="shared" si="15"/>
        <v>0.34</v>
      </c>
    </row>
    <row r="162" spans="1:11" x14ac:dyDescent="0.6">
      <c r="A162" s="1">
        <v>5</v>
      </c>
      <c r="B162" s="2">
        <f t="shared" si="8"/>
        <v>31359</v>
      </c>
      <c r="C162" s="2" t="str">
        <f t="shared" si="9"/>
        <v>Canada</v>
      </c>
      <c r="D162" s="17">
        <f t="shared" si="10"/>
        <v>0.5</v>
      </c>
      <c r="E162" s="17">
        <f t="shared" si="11"/>
        <v>0.84</v>
      </c>
      <c r="G162" s="1">
        <v>5</v>
      </c>
      <c r="H162" s="79">
        <f t="shared" si="12"/>
        <v>31359</v>
      </c>
      <c r="I162" s="79" t="str">
        <f t="shared" si="13"/>
        <v>Canada</v>
      </c>
      <c r="J162" s="80">
        <f t="shared" si="14"/>
        <v>0.5</v>
      </c>
      <c r="K162" s="80">
        <f t="shared" si="15"/>
        <v>0.84</v>
      </c>
    </row>
    <row r="173" spans="1:11" ht="27" x14ac:dyDescent="0.95">
      <c r="A173" s="47" t="s">
        <v>235</v>
      </c>
      <c r="B173" s="8"/>
    </row>
    <row r="174" spans="1:11" x14ac:dyDescent="0.6">
      <c r="B174" s="8"/>
    </row>
    <row r="175" spans="1:11" x14ac:dyDescent="0.6">
      <c r="B175" s="8"/>
    </row>
    <row r="176" spans="1:11" x14ac:dyDescent="0.6">
      <c r="A176" s="11" t="s">
        <v>221</v>
      </c>
      <c r="B176" s="10"/>
      <c r="C176" s="11"/>
      <c r="D176" s="11"/>
      <c r="E176" s="11"/>
      <c r="F176" s="11"/>
      <c r="G176" s="11" t="s">
        <v>222</v>
      </c>
      <c r="H176" s="11"/>
      <c r="I176" s="11"/>
    </row>
    <row r="177" spans="1:9" x14ac:dyDescent="0.6">
      <c r="A177" s="11"/>
      <c r="B177" s="10"/>
      <c r="C177" s="11"/>
      <c r="D177" s="11"/>
      <c r="E177" s="11"/>
      <c r="F177" s="11"/>
      <c r="G177" s="11"/>
      <c r="H177" s="11"/>
      <c r="I177" s="11"/>
    </row>
    <row r="178" spans="1:9" x14ac:dyDescent="0.6">
      <c r="B178" s="8"/>
    </row>
    <row r="179" spans="1:9" x14ac:dyDescent="0.6">
      <c r="A179" s="11" t="s">
        <v>17</v>
      </c>
      <c r="B179" s="10"/>
      <c r="C179" s="11"/>
      <c r="D179" s="11"/>
      <c r="E179" s="11"/>
      <c r="F179" s="11"/>
      <c r="G179" s="11" t="s">
        <v>17</v>
      </c>
      <c r="H179" s="10"/>
      <c r="I179" s="11"/>
    </row>
    <row r="180" spans="1:9" x14ac:dyDescent="0.6">
      <c r="A180" s="35"/>
      <c r="B180" s="36"/>
      <c r="C180" s="35"/>
      <c r="D180" s="11"/>
      <c r="E180" s="11"/>
      <c r="F180" s="11"/>
      <c r="G180" s="15"/>
      <c r="H180" s="16"/>
      <c r="I180" s="15"/>
    </row>
    <row r="181" spans="1:9" x14ac:dyDescent="0.6">
      <c r="A181" s="35">
        <v>1</v>
      </c>
      <c r="B181" s="36">
        <v>2</v>
      </c>
      <c r="C181" s="35">
        <v>3</v>
      </c>
      <c r="D181" s="11"/>
      <c r="E181" s="11"/>
      <c r="F181" s="11"/>
      <c r="G181" s="97"/>
      <c r="H181" s="98"/>
      <c r="I181" s="97"/>
    </row>
    <row r="182" spans="1:9" x14ac:dyDescent="0.6">
      <c r="A182" s="13" t="s">
        <v>2</v>
      </c>
      <c r="B182" s="13" t="s">
        <v>4</v>
      </c>
      <c r="C182" s="13" t="s">
        <v>3</v>
      </c>
      <c r="D182" s="13"/>
      <c r="E182" s="13"/>
      <c r="F182" s="13"/>
      <c r="G182" s="13" t="s">
        <v>2</v>
      </c>
      <c r="H182" s="13" t="s">
        <v>4</v>
      </c>
      <c r="I182" s="13" t="s">
        <v>3</v>
      </c>
    </row>
    <row r="183" spans="1:9" x14ac:dyDescent="0.6">
      <c r="A183" s="1">
        <v>1</v>
      </c>
      <c r="B183" s="2">
        <v>42281</v>
      </c>
      <c r="C183" s="7" t="s">
        <v>5</v>
      </c>
      <c r="D183" s="1"/>
      <c r="E183" s="1"/>
      <c r="F183" s="17"/>
      <c r="G183" s="1">
        <v>1</v>
      </c>
      <c r="H183" s="2">
        <v>42281</v>
      </c>
      <c r="I183" s="7" t="s">
        <v>5</v>
      </c>
    </row>
    <row r="184" spans="1:9" x14ac:dyDescent="0.6">
      <c r="A184" s="1">
        <v>2</v>
      </c>
      <c r="B184" s="2">
        <v>19083</v>
      </c>
      <c r="C184" s="7" t="s">
        <v>6</v>
      </c>
      <c r="D184" s="1"/>
      <c r="E184" s="1"/>
      <c r="F184" s="17"/>
      <c r="G184" s="1">
        <v>2</v>
      </c>
      <c r="H184" s="2">
        <v>19083</v>
      </c>
      <c r="I184" s="7" t="s">
        <v>6</v>
      </c>
    </row>
    <row r="185" spans="1:9" x14ac:dyDescent="0.6">
      <c r="A185" s="1">
        <v>3</v>
      </c>
      <c r="B185" s="2">
        <v>17874</v>
      </c>
      <c r="C185" s="7" t="s">
        <v>7</v>
      </c>
      <c r="D185" s="1"/>
      <c r="E185" s="1"/>
      <c r="F185" s="17"/>
      <c r="G185" s="1">
        <v>3</v>
      </c>
      <c r="H185" s="2">
        <v>17874</v>
      </c>
      <c r="I185" s="7" t="s">
        <v>7</v>
      </c>
    </row>
    <row r="186" spans="1:9" x14ac:dyDescent="0.6">
      <c r="A186" s="1">
        <v>5</v>
      </c>
      <c r="B186" s="2">
        <v>31359</v>
      </c>
      <c r="C186" s="7" t="s">
        <v>5</v>
      </c>
      <c r="D186" s="1"/>
      <c r="E186" s="1"/>
      <c r="F186" s="17"/>
      <c r="G186" s="1">
        <v>5</v>
      </c>
      <c r="H186" s="2">
        <v>31359</v>
      </c>
      <c r="I186" s="7" t="s">
        <v>5</v>
      </c>
    </row>
    <row r="187" spans="1:9" x14ac:dyDescent="0.6">
      <c r="A187" s="1"/>
      <c r="B187" s="2"/>
      <c r="C187" s="7"/>
      <c r="D187" s="1"/>
      <c r="E187" s="1"/>
      <c r="F187" s="17"/>
      <c r="G187" s="1"/>
      <c r="H187" s="2"/>
      <c r="I187" s="7"/>
    </row>
    <row r="188" spans="1:9" x14ac:dyDescent="0.6">
      <c r="B188" s="8"/>
      <c r="H188" s="8"/>
    </row>
    <row r="189" spans="1:9" x14ac:dyDescent="0.6">
      <c r="A189" s="11" t="s">
        <v>18</v>
      </c>
      <c r="B189" s="11"/>
      <c r="C189" s="11"/>
      <c r="G189" s="11" t="s">
        <v>18</v>
      </c>
      <c r="H189" s="11"/>
      <c r="I189" s="11"/>
    </row>
    <row r="190" spans="1:9" x14ac:dyDescent="0.6">
      <c r="A190" s="35"/>
      <c r="B190" s="35"/>
      <c r="C190" s="35"/>
      <c r="G190" s="11"/>
      <c r="H190" s="11"/>
      <c r="I190" s="11"/>
    </row>
    <row r="191" spans="1:9" x14ac:dyDescent="0.6">
      <c r="A191" s="35"/>
      <c r="B191" s="35"/>
      <c r="C191" s="35"/>
      <c r="G191" s="11"/>
      <c r="H191" s="11"/>
      <c r="I191" s="11"/>
    </row>
    <row r="192" spans="1:9" x14ac:dyDescent="0.6">
      <c r="A192" s="35">
        <v>1</v>
      </c>
      <c r="B192" s="35">
        <v>2</v>
      </c>
      <c r="C192" s="35">
        <v>3</v>
      </c>
      <c r="G192" s="99"/>
      <c r="H192" s="99"/>
      <c r="I192" s="99"/>
    </row>
    <row r="193" spans="1:11" x14ac:dyDescent="0.6">
      <c r="A193" s="13" t="s">
        <v>2</v>
      </c>
      <c r="B193" s="13" t="s">
        <v>20</v>
      </c>
      <c r="C193" s="13" t="s">
        <v>21</v>
      </c>
      <c r="G193" s="13" t="s">
        <v>2</v>
      </c>
      <c r="H193" s="13" t="s">
        <v>20</v>
      </c>
      <c r="I193" s="13" t="s">
        <v>21</v>
      </c>
    </row>
    <row r="194" spans="1:11" x14ac:dyDescent="0.6">
      <c r="A194" s="1">
        <v>1</v>
      </c>
      <c r="B194" s="17">
        <v>0.78</v>
      </c>
      <c r="C194" s="17">
        <v>0.2</v>
      </c>
      <c r="G194" s="1">
        <v>1</v>
      </c>
      <c r="H194" s="17">
        <v>0.78</v>
      </c>
      <c r="I194" s="17">
        <v>0.2</v>
      </c>
    </row>
    <row r="195" spans="1:11" x14ac:dyDescent="0.6">
      <c r="A195" s="1">
        <v>2</v>
      </c>
      <c r="B195" s="17">
        <v>0.25</v>
      </c>
      <c r="C195" s="17">
        <v>0.11</v>
      </c>
      <c r="G195" s="1">
        <v>2</v>
      </c>
      <c r="H195" s="17">
        <v>0.25</v>
      </c>
      <c r="I195" s="17">
        <v>0.11</v>
      </c>
    </row>
    <row r="196" spans="1:11" x14ac:dyDescent="0.6">
      <c r="A196" s="1">
        <v>4</v>
      </c>
      <c r="B196" s="17">
        <v>0.54</v>
      </c>
      <c r="C196" s="17">
        <v>0.34</v>
      </c>
      <c r="G196" s="1">
        <v>4</v>
      </c>
      <c r="H196" s="17">
        <v>0.54</v>
      </c>
      <c r="I196" s="17">
        <v>0.34</v>
      </c>
    </row>
    <row r="197" spans="1:11" x14ac:dyDescent="0.6">
      <c r="A197" s="1">
        <v>5</v>
      </c>
      <c r="B197" s="17">
        <v>0.5</v>
      </c>
      <c r="C197" s="17">
        <v>0.84</v>
      </c>
      <c r="G197" s="1">
        <v>5</v>
      </c>
      <c r="H197" s="17">
        <v>0.5</v>
      </c>
      <c r="I197" s="17">
        <v>0.84</v>
      </c>
    </row>
    <row r="198" spans="1:11" x14ac:dyDescent="0.6">
      <c r="B198" s="8"/>
      <c r="H198" s="8"/>
    </row>
    <row r="199" spans="1:11" x14ac:dyDescent="0.6">
      <c r="B199" s="8"/>
      <c r="H199" s="8"/>
    </row>
    <row r="200" spans="1:11" x14ac:dyDescent="0.6">
      <c r="A200" s="11" t="s">
        <v>19</v>
      </c>
      <c r="B200" s="11"/>
      <c r="C200" s="11"/>
      <c r="D200" s="11"/>
      <c r="E200" s="11"/>
      <c r="G200" s="11" t="s">
        <v>19</v>
      </c>
      <c r="H200" s="11"/>
      <c r="I200" s="11"/>
    </row>
    <row r="201" spans="1:11" x14ac:dyDescent="0.6">
      <c r="A201" s="35"/>
      <c r="B201" s="35"/>
      <c r="C201" s="35"/>
      <c r="D201" s="35"/>
      <c r="E201" s="35"/>
      <c r="G201" s="15"/>
      <c r="H201" s="15"/>
      <c r="I201" s="15"/>
    </row>
    <row r="202" spans="1:11" x14ac:dyDescent="0.6">
      <c r="A202" s="35">
        <v>1</v>
      </c>
      <c r="B202" s="35">
        <v>2</v>
      </c>
      <c r="C202" s="35">
        <v>3</v>
      </c>
      <c r="D202" s="35">
        <v>2</v>
      </c>
      <c r="E202" s="35">
        <v>3</v>
      </c>
      <c r="G202" s="35"/>
      <c r="H202" s="90"/>
      <c r="I202" s="90"/>
      <c r="J202" s="90"/>
      <c r="K202" s="90"/>
    </row>
    <row r="203" spans="1:11" x14ac:dyDescent="0.6">
      <c r="A203" s="13" t="s">
        <v>2</v>
      </c>
      <c r="B203" s="13" t="s">
        <v>4</v>
      </c>
      <c r="C203" s="13" t="s">
        <v>3</v>
      </c>
      <c r="D203" s="13" t="s">
        <v>20</v>
      </c>
      <c r="E203" s="13" t="s">
        <v>21</v>
      </c>
      <c r="G203" s="13" t="s">
        <v>2</v>
      </c>
      <c r="H203" s="13" t="s">
        <v>4</v>
      </c>
      <c r="I203" s="13" t="s">
        <v>3</v>
      </c>
      <c r="J203" s="13" t="s">
        <v>20</v>
      </c>
      <c r="K203" s="13" t="s">
        <v>21</v>
      </c>
    </row>
    <row r="204" spans="1:11" x14ac:dyDescent="0.6">
      <c r="A204" s="1">
        <v>1</v>
      </c>
      <c r="B204" s="2">
        <f>_xlfn.IFNA(VLOOKUP($A204,$A$182:$C$186,B$202,FALSE),"Unknown")</f>
        <v>42281</v>
      </c>
      <c r="C204" s="2" t="str">
        <f>_xlfn.IFNA(VLOOKUP($A204,$A$182:$C$186,C$202,FALSE),"Unknown")</f>
        <v>Canada</v>
      </c>
      <c r="D204" s="31">
        <f>_xlfn.IFNA(VLOOKUP($A204,$A$193:$C$197,D$202,FALSE),"Unknown")</f>
        <v>0.78</v>
      </c>
      <c r="E204" s="31">
        <f>_xlfn.IFNA(VLOOKUP($A204,$A$193:$C$197,E$202,FALSE),"Unknown")</f>
        <v>0.2</v>
      </c>
      <c r="G204" s="1">
        <v>1</v>
      </c>
      <c r="H204" s="79">
        <f>_xlfn.IFNA(VLOOKUP($G204,$G$182:$I$186,2,FALSE),"Unknown")</f>
        <v>42281</v>
      </c>
      <c r="I204" s="79" t="str">
        <f>_xlfn.IFNA(VLOOKUP($G204,$G$182:$I$186,3,FALSE),"Unknown")</f>
        <v>Canada</v>
      </c>
      <c r="J204" s="80">
        <f>_xlfn.IFNA(VLOOKUP($G204,$G$193:$I$197,2,FALSE),"Unknown")</f>
        <v>0.78</v>
      </c>
      <c r="K204" s="80">
        <f>_xlfn.IFNA(VLOOKUP($G204,$G$193:$I$197,3,FALSE),"Unknown")</f>
        <v>0.2</v>
      </c>
    </row>
    <row r="205" spans="1:11" x14ac:dyDescent="0.6">
      <c r="A205" s="1">
        <v>2</v>
      </c>
      <c r="B205" s="2">
        <f t="shared" ref="B205:C208" si="16">_xlfn.IFNA(VLOOKUP($A205,$A$182:$C$186,B$202,FALSE),"Unknown")</f>
        <v>19083</v>
      </c>
      <c r="C205" s="2" t="str">
        <f t="shared" si="16"/>
        <v>Zambia</v>
      </c>
      <c r="D205" s="31">
        <f t="shared" ref="D205:E208" si="17">_xlfn.IFNA(VLOOKUP($A205,$A$193:$C$197,D$202,FALSE),"Unknown")</f>
        <v>0.25</v>
      </c>
      <c r="E205" s="31">
        <f t="shared" si="17"/>
        <v>0.11</v>
      </c>
      <c r="G205" s="1">
        <v>2</v>
      </c>
      <c r="H205" s="79">
        <f t="shared" ref="H205:H208" si="18">_xlfn.IFNA(VLOOKUP($G205,$G$182:$I$186,2,FALSE),"Unknown")</f>
        <v>19083</v>
      </c>
      <c r="I205" s="79" t="str">
        <f t="shared" ref="I205:I208" si="19">_xlfn.IFNA(VLOOKUP($G205,$G$182:$I$186,3,FALSE),"Unknown")</f>
        <v>Zambia</v>
      </c>
      <c r="J205" s="80">
        <f t="shared" ref="J205:J208" si="20">_xlfn.IFNA(VLOOKUP($G205,$G$193:$I$197,2,FALSE),"Unknown")</f>
        <v>0.25</v>
      </c>
      <c r="K205" s="80">
        <f t="shared" ref="K205:K208" si="21">_xlfn.IFNA(VLOOKUP($G205,$G$193:$I$197,3,FALSE),"Unknown")</f>
        <v>0.11</v>
      </c>
    </row>
    <row r="206" spans="1:11" x14ac:dyDescent="0.6">
      <c r="A206" s="1">
        <v>3</v>
      </c>
      <c r="B206" s="2">
        <f t="shared" si="16"/>
        <v>17874</v>
      </c>
      <c r="C206" s="2" t="str">
        <f t="shared" si="16"/>
        <v>Peru</v>
      </c>
      <c r="D206" s="31" t="str">
        <f t="shared" si="17"/>
        <v>Unknown</v>
      </c>
      <c r="E206" s="31" t="str">
        <f t="shared" si="17"/>
        <v>Unknown</v>
      </c>
      <c r="G206" s="1">
        <v>3</v>
      </c>
      <c r="H206" s="79">
        <f t="shared" si="18"/>
        <v>17874</v>
      </c>
      <c r="I206" s="79" t="str">
        <f t="shared" si="19"/>
        <v>Peru</v>
      </c>
      <c r="J206" s="80" t="str">
        <f t="shared" si="20"/>
        <v>Unknown</v>
      </c>
      <c r="K206" s="80" t="str">
        <f t="shared" si="21"/>
        <v>Unknown</v>
      </c>
    </row>
    <row r="207" spans="1:11" x14ac:dyDescent="0.6">
      <c r="A207" s="1">
        <v>4</v>
      </c>
      <c r="B207" s="2" t="str">
        <f t="shared" si="16"/>
        <v>Unknown</v>
      </c>
      <c r="C207" s="2" t="str">
        <f t="shared" si="16"/>
        <v>Unknown</v>
      </c>
      <c r="D207" s="31">
        <f t="shared" si="17"/>
        <v>0.54</v>
      </c>
      <c r="E207" s="31">
        <f t="shared" si="17"/>
        <v>0.34</v>
      </c>
      <c r="G207" s="1">
        <v>4</v>
      </c>
      <c r="H207" s="79" t="str">
        <f t="shared" si="18"/>
        <v>Unknown</v>
      </c>
      <c r="I207" s="79" t="str">
        <f t="shared" si="19"/>
        <v>Unknown</v>
      </c>
      <c r="J207" s="80">
        <f t="shared" si="20"/>
        <v>0.54</v>
      </c>
      <c r="K207" s="80">
        <f t="shared" si="21"/>
        <v>0.34</v>
      </c>
    </row>
    <row r="208" spans="1:11" x14ac:dyDescent="0.6">
      <c r="A208" s="1">
        <v>5</v>
      </c>
      <c r="B208" s="2">
        <f t="shared" si="16"/>
        <v>31359</v>
      </c>
      <c r="C208" s="2" t="str">
        <f t="shared" si="16"/>
        <v>Canada</v>
      </c>
      <c r="D208" s="31">
        <f t="shared" si="17"/>
        <v>0.5</v>
      </c>
      <c r="E208" s="31">
        <f t="shared" si="17"/>
        <v>0.84</v>
      </c>
      <c r="G208" s="1">
        <v>5</v>
      </c>
      <c r="H208" s="79">
        <f t="shared" si="18"/>
        <v>31359</v>
      </c>
      <c r="I208" s="79" t="str">
        <f t="shared" si="19"/>
        <v>Canada</v>
      </c>
      <c r="J208" s="80">
        <f t="shared" si="20"/>
        <v>0.5</v>
      </c>
      <c r="K208" s="80">
        <f t="shared" si="21"/>
        <v>0.84</v>
      </c>
    </row>
  </sheetData>
  <sortState xmlns:xlrd2="http://schemas.microsoft.com/office/spreadsheetml/2017/richdata2" ref="A32:A39">
    <sortCondition ref="A32:A39"/>
  </sortState>
  <pageMargins left="0.5" right="0.5" top="0.5" bottom="0.5" header="0.3" footer="0.2"/>
  <pageSetup orientation="portrait" horizontalDpi="300" verticalDpi="300" r:id="rId1"/>
  <headerFoot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86A40-DA2C-46C3-8BD3-A66DA7910BEA}">
  <dimension ref="A1:Q236"/>
  <sheetViews>
    <sheetView topLeftCell="A113" zoomScale="120" zoomScaleNormal="120" zoomScaleSheetLayoutView="120" workbookViewId="0">
      <selection activeCell="H130" sqref="H130"/>
    </sheetView>
  </sheetViews>
  <sheetFormatPr defaultColWidth="10.578125" defaultRowHeight="16.5" x14ac:dyDescent="0.6"/>
  <cols>
    <col min="1" max="16384" width="10.578125" style="1"/>
  </cols>
  <sheetData>
    <row r="1" spans="1:14" s="45" customFormat="1" ht="42" x14ac:dyDescent="1.45">
      <c r="A1" s="81" t="s">
        <v>22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s="9" customFormat="1" ht="18" x14ac:dyDescent="0.65">
      <c r="A2" s="26" t="s">
        <v>38</v>
      </c>
      <c r="B2" s="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6">
      <c r="A3" s="26"/>
      <c r="B3" s="7"/>
    </row>
    <row r="4" spans="1:14" x14ac:dyDescent="0.6">
      <c r="B4" s="7"/>
    </row>
    <row r="5" spans="1:14" s="48" customFormat="1" ht="27" x14ac:dyDescent="0.95">
      <c r="A5" s="48" t="s">
        <v>231</v>
      </c>
      <c r="B5" s="94"/>
    </row>
    <row r="6" spans="1:14" x14ac:dyDescent="0.6">
      <c r="B6" s="7"/>
    </row>
    <row r="7" spans="1:14" x14ac:dyDescent="0.6">
      <c r="B7" s="7"/>
    </row>
    <row r="8" spans="1:14" s="12" customFormat="1" x14ac:dyDescent="0.6">
      <c r="A8" s="12" t="s">
        <v>221</v>
      </c>
      <c r="B8" s="13"/>
      <c r="H8" s="12" t="s">
        <v>222</v>
      </c>
    </row>
    <row r="9" spans="1:14" x14ac:dyDescent="0.6">
      <c r="B9" s="7"/>
    </row>
    <row r="10" spans="1:14" x14ac:dyDescent="0.6">
      <c r="B10" s="7"/>
    </row>
    <row r="11" spans="1:14" x14ac:dyDescent="0.6">
      <c r="A11" s="12" t="s">
        <v>17</v>
      </c>
      <c r="B11" s="13"/>
      <c r="C11" s="12"/>
      <c r="D11" s="12"/>
      <c r="E11" s="12"/>
      <c r="F11" s="12"/>
      <c r="G11" s="12"/>
      <c r="H11" s="12" t="s">
        <v>17</v>
      </c>
      <c r="I11" s="13"/>
      <c r="J11" s="12"/>
      <c r="K11" s="12"/>
      <c r="L11" s="12"/>
      <c r="M11" s="12"/>
    </row>
    <row r="12" spans="1:14" x14ac:dyDescent="0.6">
      <c r="A12" s="12"/>
      <c r="B12" s="13"/>
      <c r="C12" s="12"/>
      <c r="D12" s="12"/>
      <c r="E12" s="12"/>
      <c r="F12" s="12"/>
      <c r="G12" s="12"/>
      <c r="H12" s="12"/>
      <c r="I12" s="13"/>
      <c r="J12" s="12"/>
      <c r="K12" s="12"/>
      <c r="L12" s="12"/>
      <c r="M12" s="12"/>
    </row>
    <row r="13" spans="1:14" x14ac:dyDescent="0.6">
      <c r="A13" s="13" t="s">
        <v>2</v>
      </c>
      <c r="B13" s="1">
        <v>1</v>
      </c>
      <c r="C13" s="1">
        <v>2</v>
      </c>
      <c r="D13" s="1">
        <v>3</v>
      </c>
      <c r="E13" s="1">
        <v>5</v>
      </c>
      <c r="H13" s="13" t="s">
        <v>2</v>
      </c>
      <c r="I13" s="1">
        <v>1</v>
      </c>
      <c r="J13" s="1">
        <v>2</v>
      </c>
      <c r="K13" s="1">
        <v>3</v>
      </c>
      <c r="L13" s="1">
        <v>5</v>
      </c>
    </row>
    <row r="14" spans="1:14" x14ac:dyDescent="0.6">
      <c r="A14" s="13" t="s">
        <v>4</v>
      </c>
      <c r="B14" s="2">
        <v>42281</v>
      </c>
      <c r="C14" s="2">
        <v>19083</v>
      </c>
      <c r="D14" s="2">
        <v>17874</v>
      </c>
      <c r="E14" s="2">
        <v>31359</v>
      </c>
      <c r="H14" s="13" t="s">
        <v>4</v>
      </c>
      <c r="I14" s="2">
        <v>42281</v>
      </c>
      <c r="J14" s="2">
        <v>19083</v>
      </c>
      <c r="K14" s="2">
        <v>17874</v>
      </c>
      <c r="L14" s="2">
        <v>31359</v>
      </c>
    </row>
    <row r="15" spans="1:14" ht="33" x14ac:dyDescent="0.6">
      <c r="A15" s="13" t="s">
        <v>3</v>
      </c>
      <c r="B15" s="7" t="s">
        <v>5</v>
      </c>
      <c r="C15" s="7" t="s">
        <v>6</v>
      </c>
      <c r="D15" s="7" t="s">
        <v>7</v>
      </c>
      <c r="E15" s="7" t="s">
        <v>5</v>
      </c>
      <c r="F15" s="2"/>
      <c r="G15" s="2"/>
      <c r="H15" s="13" t="s">
        <v>3</v>
      </c>
      <c r="I15" s="7" t="s">
        <v>5</v>
      </c>
      <c r="J15" s="7" t="s">
        <v>6</v>
      </c>
      <c r="K15" s="7" t="s">
        <v>7</v>
      </c>
      <c r="L15" s="7" t="s">
        <v>5</v>
      </c>
      <c r="M15" s="2"/>
    </row>
    <row r="16" spans="1:14" x14ac:dyDescent="0.6">
      <c r="A16" s="13"/>
      <c r="B16" s="7"/>
      <c r="C16" s="7"/>
      <c r="D16" s="7"/>
      <c r="E16" s="7"/>
      <c r="F16" s="7"/>
      <c r="G16" s="7"/>
      <c r="H16" s="13"/>
      <c r="I16" s="7"/>
      <c r="J16" s="7"/>
      <c r="K16" s="7"/>
      <c r="L16" s="7"/>
      <c r="M16" s="7"/>
    </row>
    <row r="17" spans="1:13" x14ac:dyDescent="0.6">
      <c r="B17" s="7"/>
      <c r="I17" s="7"/>
    </row>
    <row r="18" spans="1:13" x14ac:dyDescent="0.6">
      <c r="B18" s="7"/>
      <c r="I18" s="7"/>
    </row>
    <row r="19" spans="1:13" x14ac:dyDescent="0.6">
      <c r="A19" s="12" t="s">
        <v>18</v>
      </c>
      <c r="B19" s="13"/>
      <c r="C19" s="12"/>
      <c r="D19" s="12"/>
      <c r="E19" s="12"/>
      <c r="F19" s="12"/>
      <c r="G19" s="12"/>
      <c r="H19" s="12" t="s">
        <v>18</v>
      </c>
      <c r="I19" s="13"/>
      <c r="J19" s="12"/>
      <c r="K19" s="12"/>
      <c r="L19" s="12"/>
      <c r="M19" s="12"/>
    </row>
    <row r="20" spans="1:13" x14ac:dyDescent="0.6">
      <c r="A20" s="12"/>
      <c r="B20" s="13"/>
      <c r="C20" s="12"/>
      <c r="D20" s="12"/>
      <c r="E20" s="12"/>
      <c r="F20" s="12"/>
      <c r="G20" s="12"/>
      <c r="H20" s="12"/>
      <c r="I20" s="13"/>
      <c r="J20" s="12"/>
      <c r="K20" s="12"/>
      <c r="L20" s="12"/>
      <c r="M20" s="12"/>
    </row>
    <row r="21" spans="1:13" x14ac:dyDescent="0.6">
      <c r="A21" s="13" t="s">
        <v>2</v>
      </c>
      <c r="B21" s="1">
        <v>1</v>
      </c>
      <c r="C21" s="1">
        <v>2</v>
      </c>
      <c r="D21" s="1">
        <v>4</v>
      </c>
      <c r="E21" s="1">
        <v>5</v>
      </c>
      <c r="H21" s="13" t="s">
        <v>2</v>
      </c>
      <c r="I21" s="1">
        <v>1</v>
      </c>
      <c r="J21" s="1">
        <v>2</v>
      </c>
      <c r="K21" s="1">
        <v>4</v>
      </c>
      <c r="L21" s="1">
        <v>5</v>
      </c>
    </row>
    <row r="22" spans="1:13" x14ac:dyDescent="0.6">
      <c r="A22" s="13" t="s">
        <v>20</v>
      </c>
      <c r="B22" s="17">
        <v>0.78</v>
      </c>
      <c r="C22" s="17">
        <v>0.25</v>
      </c>
      <c r="D22" s="17">
        <v>0.54</v>
      </c>
      <c r="E22" s="17">
        <v>0.5</v>
      </c>
      <c r="H22" s="13" t="s">
        <v>20</v>
      </c>
      <c r="I22" s="17">
        <v>0.78</v>
      </c>
      <c r="J22" s="17">
        <v>0.25</v>
      </c>
      <c r="K22" s="17">
        <v>0.54</v>
      </c>
      <c r="L22" s="17">
        <v>0.5</v>
      </c>
    </row>
    <row r="23" spans="1:13" x14ac:dyDescent="0.6">
      <c r="A23" s="13" t="s">
        <v>21</v>
      </c>
      <c r="B23" s="17">
        <v>0.2</v>
      </c>
      <c r="C23" s="17">
        <v>0.11</v>
      </c>
      <c r="D23" s="17">
        <v>0.34</v>
      </c>
      <c r="E23" s="17">
        <v>0.84</v>
      </c>
      <c r="F23" s="17"/>
      <c r="G23" s="17"/>
      <c r="H23" s="13" t="s">
        <v>21</v>
      </c>
      <c r="I23" s="17">
        <v>0.2</v>
      </c>
      <c r="J23" s="17">
        <v>0.11</v>
      </c>
      <c r="K23" s="17">
        <v>0.34</v>
      </c>
      <c r="L23" s="17">
        <v>0.84</v>
      </c>
      <c r="M23" s="17"/>
    </row>
    <row r="24" spans="1:13" x14ac:dyDescent="0.6">
      <c r="A24" s="12"/>
      <c r="B24" s="17"/>
      <c r="C24" s="17"/>
      <c r="D24" s="17"/>
      <c r="E24" s="17"/>
      <c r="F24" s="17"/>
      <c r="G24" s="17"/>
      <c r="H24" s="12"/>
      <c r="I24" s="17"/>
      <c r="J24" s="17"/>
      <c r="K24" s="17"/>
      <c r="L24" s="17"/>
      <c r="M24" s="17"/>
    </row>
    <row r="25" spans="1:13" x14ac:dyDescent="0.6">
      <c r="A25" s="12"/>
      <c r="B25" s="17"/>
      <c r="C25" s="17"/>
      <c r="D25" s="17"/>
      <c r="E25" s="17"/>
      <c r="F25" s="17"/>
      <c r="G25" s="17"/>
      <c r="H25" s="12"/>
      <c r="I25" s="17"/>
      <c r="J25" s="17"/>
      <c r="K25" s="17"/>
      <c r="L25" s="17"/>
      <c r="M25" s="17"/>
    </row>
    <row r="26" spans="1:13" x14ac:dyDescent="0.6">
      <c r="A26" s="12" t="s">
        <v>19</v>
      </c>
      <c r="B26" s="17"/>
      <c r="C26" s="17"/>
      <c r="D26" s="17"/>
      <c r="E26" s="17"/>
      <c r="F26" s="17"/>
      <c r="G26" s="17"/>
      <c r="H26" s="12" t="s">
        <v>19</v>
      </c>
      <c r="I26" s="17"/>
      <c r="J26" s="17"/>
      <c r="K26" s="17"/>
      <c r="L26" s="17"/>
      <c r="M26" s="17"/>
    </row>
    <row r="27" spans="1:13" x14ac:dyDescent="0.6">
      <c r="A27" s="12"/>
      <c r="B27" s="17"/>
      <c r="C27" s="17"/>
      <c r="D27" s="17"/>
      <c r="E27" s="17"/>
      <c r="F27" s="17"/>
      <c r="G27" s="17"/>
      <c r="H27" s="12"/>
      <c r="I27" s="17"/>
      <c r="J27" s="17"/>
      <c r="K27" s="17"/>
      <c r="L27" s="17"/>
      <c r="M27" s="17"/>
    </row>
    <row r="28" spans="1:13" x14ac:dyDescent="0.6">
      <c r="A28" s="12" t="s">
        <v>2</v>
      </c>
      <c r="B28" s="1">
        <v>1</v>
      </c>
      <c r="C28" s="1">
        <v>2</v>
      </c>
      <c r="D28" s="1">
        <v>3</v>
      </c>
      <c r="E28" s="1">
        <v>4</v>
      </c>
      <c r="F28" s="1">
        <v>5</v>
      </c>
      <c r="H28" s="12" t="s">
        <v>2</v>
      </c>
      <c r="I28" s="52"/>
      <c r="J28" s="52"/>
      <c r="K28" s="52"/>
      <c r="L28" s="52"/>
      <c r="M28" s="52"/>
    </row>
    <row r="29" spans="1:13" x14ac:dyDescent="0.6">
      <c r="A29" s="13"/>
      <c r="B29" s="2"/>
      <c r="C29" s="2"/>
      <c r="D29" s="2"/>
      <c r="E29" s="2"/>
      <c r="F29" s="2"/>
      <c r="G29" s="2"/>
    </row>
    <row r="30" spans="1:13" x14ac:dyDescent="0.6">
      <c r="A30" s="13"/>
      <c r="B30" s="2"/>
      <c r="C30" s="2"/>
      <c r="D30" s="2"/>
      <c r="E30" s="2"/>
      <c r="F30" s="2"/>
      <c r="G30" s="2"/>
    </row>
    <row r="31" spans="1:13" x14ac:dyDescent="0.6">
      <c r="A31" s="13"/>
      <c r="B31" s="31"/>
      <c r="C31" s="31"/>
      <c r="D31" s="31"/>
      <c r="E31" s="31"/>
      <c r="F31" s="31"/>
      <c r="G31" s="31"/>
    </row>
    <row r="32" spans="1:13" x14ac:dyDescent="0.6">
      <c r="A32" s="13"/>
      <c r="B32" s="31"/>
      <c r="C32" s="31"/>
      <c r="D32" s="31"/>
      <c r="E32" s="31"/>
      <c r="F32" s="31"/>
      <c r="G32" s="31"/>
    </row>
    <row r="33" spans="1:13" x14ac:dyDescent="0.6">
      <c r="B33" s="7"/>
    </row>
    <row r="34" spans="1:13" x14ac:dyDescent="0.6">
      <c r="B34" s="7"/>
    </row>
    <row r="35" spans="1:13" x14ac:dyDescent="0.6">
      <c r="B35" s="7"/>
    </row>
    <row r="36" spans="1:13" x14ac:dyDescent="0.6">
      <c r="B36" s="7"/>
    </row>
    <row r="37" spans="1:13" x14ac:dyDescent="0.6">
      <c r="B37" s="7"/>
    </row>
    <row r="38" spans="1:13" x14ac:dyDescent="0.6">
      <c r="B38" s="7"/>
    </row>
    <row r="39" spans="1:13" s="48" customFormat="1" ht="27" x14ac:dyDescent="0.95">
      <c r="A39" s="48" t="s">
        <v>241</v>
      </c>
      <c r="B39" s="94"/>
    </row>
    <row r="40" spans="1:13" x14ac:dyDescent="0.6">
      <c r="B40" s="7"/>
    </row>
    <row r="41" spans="1:13" x14ac:dyDescent="0.6">
      <c r="B41" s="7"/>
    </row>
    <row r="42" spans="1:13" x14ac:dyDescent="0.6">
      <c r="A42" s="12" t="s">
        <v>221</v>
      </c>
      <c r="B42" s="13"/>
      <c r="C42" s="12"/>
      <c r="D42" s="12"/>
      <c r="E42" s="12"/>
      <c r="F42" s="12"/>
      <c r="G42" s="12"/>
      <c r="H42" s="12" t="s">
        <v>222</v>
      </c>
      <c r="I42" s="12"/>
      <c r="J42" s="12"/>
      <c r="K42" s="12"/>
      <c r="L42" s="12"/>
      <c r="M42" s="12"/>
    </row>
    <row r="43" spans="1:13" x14ac:dyDescent="0.6">
      <c r="B43" s="7"/>
    </row>
    <row r="44" spans="1:13" x14ac:dyDescent="0.6">
      <c r="B44" s="7"/>
    </row>
    <row r="45" spans="1:13" x14ac:dyDescent="0.6">
      <c r="A45" s="12" t="s">
        <v>17</v>
      </c>
      <c r="B45" s="13"/>
      <c r="C45" s="12"/>
      <c r="D45" s="12"/>
      <c r="E45" s="12"/>
      <c r="F45" s="12"/>
      <c r="G45" s="12"/>
      <c r="H45" s="12" t="s">
        <v>17</v>
      </c>
      <c r="I45" s="13"/>
      <c r="J45" s="12"/>
      <c r="K45" s="12"/>
      <c r="L45" s="12"/>
      <c r="M45" s="12"/>
    </row>
    <row r="46" spans="1:13" x14ac:dyDescent="0.6">
      <c r="A46" s="12"/>
      <c r="B46" s="13"/>
      <c r="C46" s="12"/>
      <c r="D46" s="12"/>
      <c r="E46" s="12"/>
      <c r="F46" s="12"/>
      <c r="G46" s="12"/>
      <c r="H46" s="12"/>
      <c r="I46" s="13"/>
      <c r="J46" s="12"/>
      <c r="K46" s="12"/>
      <c r="L46" s="12"/>
      <c r="M46" s="12"/>
    </row>
    <row r="47" spans="1:13" x14ac:dyDescent="0.6">
      <c r="A47" s="13" t="s">
        <v>2</v>
      </c>
      <c r="B47" s="1">
        <v>1</v>
      </c>
      <c r="C47" s="1">
        <v>2</v>
      </c>
      <c r="D47" s="1">
        <v>3</v>
      </c>
      <c r="E47" s="1">
        <v>5</v>
      </c>
      <c r="H47" s="13" t="s">
        <v>2</v>
      </c>
      <c r="I47" s="1">
        <v>1</v>
      </c>
      <c r="J47" s="1">
        <v>2</v>
      </c>
      <c r="K47" s="1">
        <v>3</v>
      </c>
      <c r="L47" s="1">
        <v>5</v>
      </c>
    </row>
    <row r="48" spans="1:13" x14ac:dyDescent="0.6">
      <c r="A48" s="13" t="s">
        <v>4</v>
      </c>
      <c r="B48" s="2">
        <v>42281</v>
      </c>
      <c r="C48" s="2">
        <v>19083</v>
      </c>
      <c r="D48" s="2">
        <v>17874</v>
      </c>
      <c r="E48" s="2">
        <v>31359</v>
      </c>
      <c r="H48" s="13" t="s">
        <v>4</v>
      </c>
      <c r="I48" s="2">
        <v>42281</v>
      </c>
      <c r="J48" s="2">
        <v>19083</v>
      </c>
      <c r="K48" s="2">
        <v>17874</v>
      </c>
      <c r="L48" s="2">
        <v>31359</v>
      </c>
    </row>
    <row r="49" spans="1:13" ht="33" x14ac:dyDescent="0.6">
      <c r="A49" s="13" t="s">
        <v>3</v>
      </c>
      <c r="B49" s="7" t="s">
        <v>5</v>
      </c>
      <c r="C49" s="7" t="s">
        <v>6</v>
      </c>
      <c r="D49" s="7" t="s">
        <v>7</v>
      </c>
      <c r="E49" s="7" t="s">
        <v>5</v>
      </c>
      <c r="F49" s="2"/>
      <c r="G49" s="2"/>
      <c r="H49" s="13" t="s">
        <v>3</v>
      </c>
      <c r="I49" s="7" t="s">
        <v>5</v>
      </c>
      <c r="J49" s="7" t="s">
        <v>6</v>
      </c>
      <c r="K49" s="7" t="s">
        <v>7</v>
      </c>
      <c r="L49" s="7" t="s">
        <v>5</v>
      </c>
      <c r="M49" s="2"/>
    </row>
    <row r="50" spans="1:13" x14ac:dyDescent="0.6">
      <c r="A50" s="13"/>
      <c r="B50" s="7"/>
      <c r="C50" s="7"/>
      <c r="D50" s="7"/>
      <c r="E50" s="7"/>
      <c r="F50" s="7"/>
      <c r="G50" s="7"/>
      <c r="H50" s="13"/>
      <c r="I50" s="7"/>
      <c r="J50" s="7"/>
      <c r="K50" s="7"/>
      <c r="L50" s="7"/>
      <c r="M50" s="7"/>
    </row>
    <row r="51" spans="1:13" x14ac:dyDescent="0.6">
      <c r="B51" s="7"/>
      <c r="I51" s="7"/>
    </row>
    <row r="52" spans="1:13" x14ac:dyDescent="0.6">
      <c r="B52" s="7"/>
      <c r="I52" s="7"/>
    </row>
    <row r="53" spans="1:13" x14ac:dyDescent="0.6">
      <c r="A53" s="12" t="s">
        <v>18</v>
      </c>
      <c r="B53" s="13"/>
      <c r="C53" s="12"/>
      <c r="D53" s="12"/>
      <c r="E53" s="12"/>
      <c r="F53" s="12"/>
      <c r="G53" s="12"/>
      <c r="H53" s="12" t="s">
        <v>18</v>
      </c>
      <c r="I53" s="13"/>
      <c r="J53" s="12"/>
      <c r="K53" s="12"/>
      <c r="L53" s="12"/>
      <c r="M53" s="12"/>
    </row>
    <row r="54" spans="1:13" x14ac:dyDescent="0.6">
      <c r="A54" s="12"/>
      <c r="B54" s="13"/>
      <c r="C54" s="12"/>
      <c r="D54" s="12"/>
      <c r="E54" s="12"/>
      <c r="F54" s="12"/>
      <c r="G54" s="12"/>
      <c r="H54" s="12"/>
      <c r="I54" s="13"/>
      <c r="J54" s="12"/>
      <c r="K54" s="12"/>
      <c r="L54" s="12"/>
      <c r="M54" s="12"/>
    </row>
    <row r="55" spans="1:13" x14ac:dyDescent="0.6">
      <c r="A55" s="13" t="s">
        <v>2</v>
      </c>
      <c r="B55" s="1">
        <v>1</v>
      </c>
      <c r="C55" s="1">
        <v>2</v>
      </c>
      <c r="D55" s="1">
        <v>4</v>
      </c>
      <c r="E55" s="1">
        <v>5</v>
      </c>
      <c r="H55" s="13" t="s">
        <v>2</v>
      </c>
      <c r="I55" s="1">
        <v>1</v>
      </c>
      <c r="J55" s="1">
        <v>2</v>
      </c>
      <c r="K55" s="1">
        <v>4</v>
      </c>
      <c r="L55" s="1">
        <v>5</v>
      </c>
    </row>
    <row r="56" spans="1:13" x14ac:dyDescent="0.6">
      <c r="A56" s="13" t="s">
        <v>20</v>
      </c>
      <c r="B56" s="17">
        <v>0.78</v>
      </c>
      <c r="C56" s="17">
        <v>0.25</v>
      </c>
      <c r="D56" s="17">
        <v>0.54</v>
      </c>
      <c r="E56" s="17">
        <v>0.5</v>
      </c>
      <c r="H56" s="13" t="s">
        <v>20</v>
      </c>
      <c r="I56" s="17">
        <v>0.78</v>
      </c>
      <c r="J56" s="17">
        <v>0.25</v>
      </c>
      <c r="K56" s="17">
        <v>0.54</v>
      </c>
      <c r="L56" s="17">
        <v>0.5</v>
      </c>
    </row>
    <row r="57" spans="1:13" x14ac:dyDescent="0.6">
      <c r="A57" s="13" t="s">
        <v>21</v>
      </c>
      <c r="B57" s="17">
        <v>0.2</v>
      </c>
      <c r="C57" s="17">
        <v>0.11</v>
      </c>
      <c r="D57" s="17">
        <v>0.34</v>
      </c>
      <c r="E57" s="17">
        <v>0.84</v>
      </c>
      <c r="F57" s="17"/>
      <c r="G57" s="17"/>
      <c r="H57" s="13" t="s">
        <v>21</v>
      </c>
      <c r="I57" s="17">
        <v>0.2</v>
      </c>
      <c r="J57" s="17">
        <v>0.11</v>
      </c>
      <c r="K57" s="17">
        <v>0.34</v>
      </c>
      <c r="L57" s="17">
        <v>0.84</v>
      </c>
      <c r="M57" s="17"/>
    </row>
    <row r="58" spans="1:13" x14ac:dyDescent="0.6">
      <c r="A58" s="12"/>
      <c r="B58" s="17"/>
      <c r="C58" s="17"/>
      <c r="D58" s="17"/>
      <c r="E58" s="17"/>
      <c r="F58" s="17"/>
      <c r="G58" s="17"/>
      <c r="H58" s="12"/>
      <c r="I58" s="17"/>
      <c r="J58" s="17"/>
      <c r="K58" s="17"/>
      <c r="L58" s="17"/>
      <c r="M58" s="17"/>
    </row>
    <row r="59" spans="1:13" x14ac:dyDescent="0.6">
      <c r="A59" s="12"/>
      <c r="B59" s="17"/>
      <c r="C59" s="17"/>
      <c r="D59" s="17"/>
      <c r="E59" s="17"/>
      <c r="F59" s="17"/>
      <c r="G59" s="17"/>
      <c r="H59" s="12"/>
      <c r="I59" s="17"/>
      <c r="J59" s="17"/>
      <c r="K59" s="17"/>
      <c r="L59" s="17"/>
      <c r="M59" s="17"/>
    </row>
    <row r="60" spans="1:13" x14ac:dyDescent="0.6">
      <c r="A60" s="12" t="s">
        <v>19</v>
      </c>
      <c r="B60" s="17"/>
      <c r="C60" s="17"/>
      <c r="D60" s="17"/>
      <c r="E60" s="17"/>
      <c r="F60" s="17"/>
      <c r="G60" s="17"/>
      <c r="H60" s="12" t="s">
        <v>19</v>
      </c>
      <c r="I60" s="17"/>
      <c r="J60" s="17"/>
      <c r="K60" s="17"/>
      <c r="L60" s="17"/>
      <c r="M60" s="17"/>
    </row>
    <row r="61" spans="1:13" x14ac:dyDescent="0.6">
      <c r="A61" s="12"/>
      <c r="B61" s="17"/>
      <c r="C61" s="17"/>
      <c r="D61" s="17"/>
      <c r="E61" s="17"/>
      <c r="F61" s="17"/>
      <c r="G61" s="17"/>
      <c r="H61" s="12"/>
      <c r="I61" s="17"/>
      <c r="J61" s="17"/>
      <c r="K61" s="17"/>
      <c r="L61" s="17"/>
      <c r="M61" s="17"/>
    </row>
    <row r="62" spans="1:13" x14ac:dyDescent="0.6">
      <c r="A62" s="12" t="s">
        <v>2</v>
      </c>
      <c r="B62" s="1">
        <v>1</v>
      </c>
      <c r="C62" s="1">
        <v>2</v>
      </c>
      <c r="D62" s="1">
        <v>3</v>
      </c>
      <c r="E62" s="1">
        <v>4</v>
      </c>
      <c r="F62" s="1">
        <v>5</v>
      </c>
      <c r="H62" s="12" t="s">
        <v>2</v>
      </c>
      <c r="I62" s="1">
        <v>1</v>
      </c>
      <c r="J62" s="1">
        <v>2</v>
      </c>
      <c r="K62" s="1">
        <v>3</v>
      </c>
      <c r="L62" s="1">
        <v>4</v>
      </c>
      <c r="M62" s="1">
        <v>5</v>
      </c>
    </row>
    <row r="63" spans="1:13" x14ac:dyDescent="0.6">
      <c r="A63" s="13" t="s">
        <v>4</v>
      </c>
      <c r="B63" s="95">
        <f>HLOOKUP(B$62,$A$47:$E$49,2,FALSE)</f>
        <v>42281</v>
      </c>
      <c r="C63" s="95">
        <f t="shared" ref="C63:F63" si="0">HLOOKUP(C$62,$A$47:$E$49,2,FALSE)</f>
        <v>19083</v>
      </c>
      <c r="D63" s="95">
        <f t="shared" si="0"/>
        <v>17874</v>
      </c>
      <c r="E63" s="95" t="e">
        <f t="shared" si="0"/>
        <v>#N/A</v>
      </c>
      <c r="F63" s="95">
        <f t="shared" si="0"/>
        <v>31359</v>
      </c>
      <c r="H63" s="13" t="s">
        <v>4</v>
      </c>
      <c r="I63" s="52"/>
      <c r="J63" s="52"/>
      <c r="K63" s="52"/>
      <c r="L63" s="52"/>
      <c r="M63" s="52"/>
    </row>
    <row r="64" spans="1:13" ht="33" x14ac:dyDescent="0.6">
      <c r="A64" s="13" t="s">
        <v>3</v>
      </c>
      <c r="B64" s="95" t="str">
        <f>HLOOKUP(B$62,$A$47:$E$49,3,FALSE)</f>
        <v>Canada</v>
      </c>
      <c r="C64" s="95" t="str">
        <f t="shared" ref="C64:F64" si="1">HLOOKUP(C$62,$A$47:$E$49,3,FALSE)</f>
        <v>Zambia</v>
      </c>
      <c r="D64" s="95" t="str">
        <f t="shared" si="1"/>
        <v>Peru</v>
      </c>
      <c r="E64" s="95" t="e">
        <f t="shared" si="1"/>
        <v>#N/A</v>
      </c>
      <c r="F64" s="95" t="str">
        <f t="shared" si="1"/>
        <v>Canada</v>
      </c>
      <c r="H64" s="13" t="s">
        <v>3</v>
      </c>
      <c r="I64" s="52"/>
      <c r="J64" s="52"/>
      <c r="K64" s="52"/>
      <c r="L64" s="52"/>
      <c r="M64" s="52"/>
    </row>
    <row r="65" spans="1:13" x14ac:dyDescent="0.6">
      <c r="A65" s="13" t="s">
        <v>20</v>
      </c>
      <c r="B65" s="72">
        <f>HLOOKUP(B$62,$A$55:$E$57,2,FALSE)</f>
        <v>0.78</v>
      </c>
      <c r="C65" s="72">
        <f t="shared" ref="C65:F65" si="2">HLOOKUP(C$62,$A$55:$E$57,2,FALSE)</f>
        <v>0.25</v>
      </c>
      <c r="D65" s="72" t="e">
        <f t="shared" si="2"/>
        <v>#N/A</v>
      </c>
      <c r="E65" s="72">
        <f t="shared" si="2"/>
        <v>0.54</v>
      </c>
      <c r="F65" s="72">
        <f t="shared" si="2"/>
        <v>0.5</v>
      </c>
      <c r="H65" s="13" t="s">
        <v>20</v>
      </c>
      <c r="I65" s="52"/>
      <c r="J65" s="52"/>
      <c r="K65" s="52"/>
      <c r="L65" s="52"/>
      <c r="M65" s="52"/>
    </row>
    <row r="66" spans="1:13" x14ac:dyDescent="0.6">
      <c r="A66" s="13" t="s">
        <v>21</v>
      </c>
      <c r="B66" s="72">
        <f>HLOOKUP(B$62,$A$55:$E$57,3,FALSE)</f>
        <v>0.2</v>
      </c>
      <c r="C66" s="72">
        <f t="shared" ref="C66:F66" si="3">HLOOKUP(C$62,$A$55:$E$57,3,FALSE)</f>
        <v>0.11</v>
      </c>
      <c r="D66" s="72" t="e">
        <f t="shared" si="3"/>
        <v>#N/A</v>
      </c>
      <c r="E66" s="72">
        <f t="shared" si="3"/>
        <v>0.34</v>
      </c>
      <c r="F66" s="72">
        <f t="shared" si="3"/>
        <v>0.84</v>
      </c>
      <c r="H66" s="13" t="s">
        <v>21</v>
      </c>
      <c r="I66" s="52"/>
      <c r="J66" s="52"/>
      <c r="K66" s="52"/>
      <c r="L66" s="52"/>
      <c r="M66" s="52"/>
    </row>
    <row r="67" spans="1:13" x14ac:dyDescent="0.6">
      <c r="B67" s="7"/>
    </row>
    <row r="68" spans="1:13" x14ac:dyDescent="0.6">
      <c r="B68" s="7"/>
    </row>
    <row r="69" spans="1:13" x14ac:dyDescent="0.6">
      <c r="B69" s="7"/>
    </row>
    <row r="70" spans="1:13" x14ac:dyDescent="0.6">
      <c r="B70" s="7"/>
    </row>
    <row r="71" spans="1:13" x14ac:dyDescent="0.6">
      <c r="B71" s="7"/>
    </row>
    <row r="72" spans="1:13" x14ac:dyDescent="0.6">
      <c r="B72" s="7"/>
    </row>
    <row r="73" spans="1:13" x14ac:dyDescent="0.6">
      <c r="B73" s="7"/>
    </row>
    <row r="74" spans="1:13" x14ac:dyDescent="0.6">
      <c r="B74" s="7"/>
    </row>
    <row r="75" spans="1:13" x14ac:dyDescent="0.6">
      <c r="B75" s="7"/>
    </row>
    <row r="76" spans="1:13" x14ac:dyDescent="0.6">
      <c r="B76" s="7"/>
    </row>
    <row r="77" spans="1:13" ht="27" x14ac:dyDescent="0.95">
      <c r="A77" s="48" t="s">
        <v>234</v>
      </c>
      <c r="B77" s="94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1:13" x14ac:dyDescent="0.6">
      <c r="B78" s="7"/>
    </row>
    <row r="79" spans="1:13" x14ac:dyDescent="0.6">
      <c r="B79" s="7"/>
    </row>
    <row r="80" spans="1:13" x14ac:dyDescent="0.6">
      <c r="A80" s="12" t="s">
        <v>221</v>
      </c>
      <c r="B80" s="13"/>
      <c r="C80" s="12"/>
      <c r="D80" s="12"/>
      <c r="E80" s="12"/>
      <c r="F80" s="12"/>
      <c r="G80" s="12"/>
      <c r="H80" s="12" t="s">
        <v>222</v>
      </c>
      <c r="I80" s="12"/>
      <c r="J80" s="12"/>
      <c r="K80" s="12"/>
      <c r="L80" s="12"/>
      <c r="M80" s="12"/>
    </row>
    <row r="81" spans="1:13" x14ac:dyDescent="0.6">
      <c r="B81" s="7"/>
    </row>
    <row r="82" spans="1:13" x14ac:dyDescent="0.6">
      <c r="B82" s="7"/>
    </row>
    <row r="83" spans="1:13" x14ac:dyDescent="0.6">
      <c r="A83" s="12" t="s">
        <v>17</v>
      </c>
      <c r="B83" s="13"/>
      <c r="C83" s="12"/>
      <c r="D83" s="12"/>
      <c r="E83" s="12"/>
      <c r="F83" s="12"/>
      <c r="G83" s="12"/>
      <c r="H83" s="12" t="s">
        <v>17</v>
      </c>
      <c r="I83" s="13"/>
      <c r="J83" s="12"/>
      <c r="K83" s="12"/>
      <c r="L83" s="12"/>
      <c r="M83" s="12"/>
    </row>
    <row r="84" spans="1:13" x14ac:dyDescent="0.6">
      <c r="A84" s="12"/>
      <c r="B84" s="13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 x14ac:dyDescent="0.6">
      <c r="A85" s="13" t="s">
        <v>2</v>
      </c>
      <c r="B85" s="1">
        <v>1</v>
      </c>
      <c r="C85" s="1">
        <v>2</v>
      </c>
      <c r="D85" s="1">
        <v>3</v>
      </c>
      <c r="E85" s="1">
        <v>5</v>
      </c>
      <c r="H85" s="13" t="s">
        <v>2</v>
      </c>
      <c r="I85" s="1">
        <v>1</v>
      </c>
      <c r="J85" s="1">
        <v>2</v>
      </c>
      <c r="K85" s="1">
        <v>3</v>
      </c>
      <c r="L85" s="1">
        <v>5</v>
      </c>
    </row>
    <row r="86" spans="1:13" x14ac:dyDescent="0.6">
      <c r="A86" s="13" t="s">
        <v>4</v>
      </c>
      <c r="B86" s="2">
        <v>42281</v>
      </c>
      <c r="C86" s="2">
        <v>19083</v>
      </c>
      <c r="D86" s="2">
        <v>17874</v>
      </c>
      <c r="E86" s="2">
        <v>31359</v>
      </c>
      <c r="H86" s="13" t="s">
        <v>4</v>
      </c>
      <c r="I86" s="2">
        <v>42281</v>
      </c>
      <c r="J86" s="2">
        <v>19083</v>
      </c>
      <c r="K86" s="2">
        <v>17874</v>
      </c>
      <c r="L86" s="2">
        <v>31359</v>
      </c>
    </row>
    <row r="87" spans="1:13" ht="33" x14ac:dyDescent="0.6">
      <c r="A87" s="13" t="s">
        <v>3</v>
      </c>
      <c r="B87" s="7" t="s">
        <v>5</v>
      </c>
      <c r="C87" s="7" t="s">
        <v>6</v>
      </c>
      <c r="D87" s="7" t="s">
        <v>7</v>
      </c>
      <c r="E87" s="7" t="s">
        <v>5</v>
      </c>
      <c r="F87" s="2"/>
      <c r="G87" s="2"/>
      <c r="H87" s="13" t="s">
        <v>3</v>
      </c>
      <c r="I87" s="7" t="s">
        <v>5</v>
      </c>
      <c r="J87" s="7" t="s">
        <v>6</v>
      </c>
      <c r="K87" s="7" t="s">
        <v>7</v>
      </c>
      <c r="L87" s="7" t="s">
        <v>5</v>
      </c>
      <c r="M87" s="2"/>
    </row>
    <row r="88" spans="1:13" x14ac:dyDescent="0.6">
      <c r="A88" s="13"/>
      <c r="B88" s="7"/>
      <c r="C88" s="7"/>
      <c r="D88" s="7"/>
      <c r="E88" s="7"/>
      <c r="F88" s="7"/>
      <c r="G88" s="7"/>
      <c r="H88" s="13"/>
      <c r="I88" s="7"/>
      <c r="J88" s="7"/>
      <c r="K88" s="7"/>
      <c r="L88" s="7"/>
      <c r="M88" s="7"/>
    </row>
    <row r="89" spans="1:13" x14ac:dyDescent="0.6">
      <c r="B89" s="7"/>
      <c r="I89" s="7"/>
    </row>
    <row r="90" spans="1:13" x14ac:dyDescent="0.6">
      <c r="B90" s="7"/>
      <c r="I90" s="7"/>
    </row>
    <row r="91" spans="1:13" x14ac:dyDescent="0.6">
      <c r="A91" s="12" t="s">
        <v>18</v>
      </c>
      <c r="B91" s="13"/>
      <c r="C91" s="12"/>
      <c r="D91" s="12"/>
      <c r="E91" s="12"/>
      <c r="F91" s="12"/>
      <c r="G91" s="12"/>
      <c r="H91" s="12" t="s">
        <v>18</v>
      </c>
      <c r="I91" s="13"/>
      <c r="J91" s="12"/>
      <c r="K91" s="12"/>
      <c r="L91" s="12"/>
      <c r="M91" s="12"/>
    </row>
    <row r="92" spans="1:13" x14ac:dyDescent="0.6">
      <c r="A92" s="12"/>
      <c r="B92" s="13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 x14ac:dyDescent="0.6">
      <c r="A93" s="13" t="s">
        <v>2</v>
      </c>
      <c r="B93" s="1">
        <v>1</v>
      </c>
      <c r="C93" s="1">
        <v>2</v>
      </c>
      <c r="D93" s="1">
        <v>4</v>
      </c>
      <c r="E93" s="1">
        <v>5</v>
      </c>
      <c r="H93" s="13" t="s">
        <v>2</v>
      </c>
      <c r="I93" s="1">
        <v>1</v>
      </c>
      <c r="J93" s="1">
        <v>2</v>
      </c>
      <c r="K93" s="1">
        <v>4</v>
      </c>
      <c r="L93" s="1">
        <v>5</v>
      </c>
    </row>
    <row r="94" spans="1:13" x14ac:dyDescent="0.6">
      <c r="A94" s="13" t="s">
        <v>20</v>
      </c>
      <c r="B94" s="17">
        <v>0.78</v>
      </c>
      <c r="C94" s="17">
        <v>0.25</v>
      </c>
      <c r="D94" s="17">
        <v>0.54</v>
      </c>
      <c r="E94" s="17">
        <v>0.5</v>
      </c>
      <c r="H94" s="13" t="s">
        <v>20</v>
      </c>
      <c r="I94" s="17">
        <v>0.78</v>
      </c>
      <c r="J94" s="17">
        <v>0.25</v>
      </c>
      <c r="K94" s="17">
        <v>0.54</v>
      </c>
      <c r="L94" s="17">
        <v>0.5</v>
      </c>
    </row>
    <row r="95" spans="1:13" x14ac:dyDescent="0.6">
      <c r="A95" s="13" t="s">
        <v>21</v>
      </c>
      <c r="B95" s="17">
        <v>0.2</v>
      </c>
      <c r="C95" s="17">
        <v>0.11</v>
      </c>
      <c r="D95" s="17">
        <v>0.34</v>
      </c>
      <c r="E95" s="17">
        <v>0.84</v>
      </c>
      <c r="F95" s="17"/>
      <c r="G95" s="17"/>
      <c r="H95" s="13" t="s">
        <v>21</v>
      </c>
      <c r="I95" s="17">
        <v>0.2</v>
      </c>
      <c r="J95" s="17">
        <v>0.11</v>
      </c>
      <c r="K95" s="17">
        <v>0.34</v>
      </c>
      <c r="L95" s="17">
        <v>0.84</v>
      </c>
      <c r="M95" s="17"/>
    </row>
    <row r="96" spans="1:13" x14ac:dyDescent="0.6">
      <c r="A96" s="12"/>
      <c r="B96" s="17"/>
      <c r="C96" s="17"/>
      <c r="D96" s="17"/>
      <c r="E96" s="17"/>
      <c r="F96" s="17"/>
      <c r="G96" s="17"/>
      <c r="H96" s="12"/>
      <c r="I96" s="17"/>
      <c r="J96" s="17"/>
      <c r="K96" s="17"/>
      <c r="L96" s="17"/>
      <c r="M96" s="17"/>
    </row>
    <row r="97" spans="1:13" x14ac:dyDescent="0.6">
      <c r="A97" s="12"/>
      <c r="B97" s="17"/>
      <c r="C97" s="17"/>
      <c r="D97" s="17"/>
      <c r="E97" s="17"/>
      <c r="F97" s="17"/>
      <c r="G97" s="17"/>
      <c r="H97" s="12"/>
      <c r="I97" s="17"/>
      <c r="J97" s="17"/>
      <c r="K97" s="17"/>
      <c r="L97" s="17"/>
      <c r="M97" s="17"/>
    </row>
    <row r="98" spans="1:13" x14ac:dyDescent="0.6">
      <c r="A98" s="12" t="s">
        <v>19</v>
      </c>
      <c r="B98" s="17"/>
      <c r="C98" s="17"/>
      <c r="D98" s="17"/>
      <c r="E98" s="17"/>
      <c r="F98" s="17"/>
      <c r="G98" s="17"/>
      <c r="H98" s="12" t="s">
        <v>19</v>
      </c>
      <c r="I98" s="17"/>
      <c r="J98" s="17"/>
      <c r="K98" s="17"/>
      <c r="L98" s="17"/>
      <c r="M98" s="17"/>
    </row>
    <row r="99" spans="1:13" x14ac:dyDescent="0.6">
      <c r="A99" s="12"/>
      <c r="B99" s="17"/>
      <c r="C99" s="17"/>
      <c r="D99" s="17"/>
      <c r="E99" s="17"/>
      <c r="F99" s="17"/>
      <c r="G99" s="17"/>
      <c r="H99" s="12"/>
      <c r="I99" s="17"/>
      <c r="J99" s="17"/>
      <c r="K99" s="17"/>
      <c r="L99" s="17"/>
      <c r="M99" s="17"/>
    </row>
    <row r="100" spans="1:13" x14ac:dyDescent="0.6">
      <c r="A100" s="12" t="s">
        <v>2</v>
      </c>
      <c r="B100" s="1">
        <v>1</v>
      </c>
      <c r="C100" s="1">
        <v>2</v>
      </c>
      <c r="D100" s="1">
        <v>3</v>
      </c>
      <c r="E100" s="1">
        <v>4</v>
      </c>
      <c r="F100" s="1">
        <v>5</v>
      </c>
      <c r="H100" s="12" t="s">
        <v>2</v>
      </c>
      <c r="I100" s="1">
        <v>1</v>
      </c>
      <c r="J100" s="1">
        <v>2</v>
      </c>
      <c r="K100" s="1">
        <v>3</v>
      </c>
      <c r="L100" s="1">
        <v>4</v>
      </c>
      <c r="M100" s="1">
        <v>5</v>
      </c>
    </row>
    <row r="101" spans="1:13" x14ac:dyDescent="0.6">
      <c r="A101" s="13" t="s">
        <v>4</v>
      </c>
      <c r="B101" s="95">
        <f>_xlfn.IFNA(HLOOKUP(B$100,$A$85:$E$87,2,FALSE),"Unknown")</f>
        <v>42281</v>
      </c>
      <c r="C101" s="95">
        <f t="shared" ref="C101:F101" si="4">_xlfn.IFNA(HLOOKUP(C$100,$A$85:$E$87,2,FALSE),"Unknown")</f>
        <v>19083</v>
      </c>
      <c r="D101" s="95">
        <f t="shared" si="4"/>
        <v>17874</v>
      </c>
      <c r="E101" s="95" t="str">
        <f t="shared" si="4"/>
        <v>Unknown</v>
      </c>
      <c r="F101" s="95">
        <f t="shared" si="4"/>
        <v>31359</v>
      </c>
      <c r="H101" s="13" t="s">
        <v>4</v>
      </c>
      <c r="I101" s="96">
        <f>HLOOKUP(I$100,$H$85:$L$87,2,FALSE)</f>
        <v>42281</v>
      </c>
      <c r="J101" s="96">
        <f t="shared" ref="J101:M101" si="5">HLOOKUP(J$100,$H$85:$L$87,2,FALSE)</f>
        <v>19083</v>
      </c>
      <c r="K101" s="96">
        <f t="shared" si="5"/>
        <v>17874</v>
      </c>
      <c r="L101" s="96" t="e">
        <f t="shared" si="5"/>
        <v>#N/A</v>
      </c>
      <c r="M101" s="96">
        <f t="shared" si="5"/>
        <v>31359</v>
      </c>
    </row>
    <row r="102" spans="1:13" ht="33" x14ac:dyDescent="0.6">
      <c r="A102" s="13" t="s">
        <v>3</v>
      </c>
      <c r="B102" s="95" t="str">
        <f>_xlfn.IFNA(HLOOKUP(B$100,$A$85:$E$87,3,FALSE),"Unknown")</f>
        <v>Canada</v>
      </c>
      <c r="C102" s="95" t="str">
        <f t="shared" ref="C102:F102" si="6">_xlfn.IFNA(HLOOKUP(C$100,$A$85:$E$87,3,FALSE),"Unknown")</f>
        <v>Zambia</v>
      </c>
      <c r="D102" s="95" t="str">
        <f t="shared" si="6"/>
        <v>Peru</v>
      </c>
      <c r="E102" s="95" t="str">
        <f t="shared" si="6"/>
        <v>Unknown</v>
      </c>
      <c r="F102" s="95" t="str">
        <f t="shared" si="6"/>
        <v>Canada</v>
      </c>
      <c r="H102" s="13" t="s">
        <v>3</v>
      </c>
      <c r="I102" s="96" t="str">
        <f>HLOOKUP(I$100,$H$85:$L$87,3,FALSE)</f>
        <v>Canada</v>
      </c>
      <c r="J102" s="96" t="str">
        <f t="shared" ref="J102:M102" si="7">HLOOKUP(J$100,$H$85:$L$87,3,FALSE)</f>
        <v>Zambia</v>
      </c>
      <c r="K102" s="96" t="str">
        <f t="shared" si="7"/>
        <v>Peru</v>
      </c>
      <c r="L102" s="96" t="e">
        <f t="shared" si="7"/>
        <v>#N/A</v>
      </c>
      <c r="M102" s="96" t="str">
        <f t="shared" si="7"/>
        <v>Canada</v>
      </c>
    </row>
    <row r="103" spans="1:13" x14ac:dyDescent="0.6">
      <c r="A103" s="13" t="s">
        <v>20</v>
      </c>
      <c r="B103" s="72">
        <f>_xlfn.IFNA(HLOOKUP(B$100,$A$93:$E$95,2,FALSE),"Unknown")</f>
        <v>0.78</v>
      </c>
      <c r="C103" s="72">
        <f t="shared" ref="C103:F103" si="8">_xlfn.IFNA(HLOOKUP(C$100,$A$93:$E$95,2,FALSE),"Unknown")</f>
        <v>0.25</v>
      </c>
      <c r="D103" s="72" t="str">
        <f t="shared" si="8"/>
        <v>Unknown</v>
      </c>
      <c r="E103" s="72">
        <f t="shared" si="8"/>
        <v>0.54</v>
      </c>
      <c r="F103" s="72">
        <f t="shared" si="8"/>
        <v>0.5</v>
      </c>
      <c r="H103" s="13" t="s">
        <v>20</v>
      </c>
      <c r="I103" s="91">
        <f>HLOOKUP(I$100,$H$93:$L$95,2,FALSE)</f>
        <v>0.78</v>
      </c>
      <c r="J103" s="91">
        <f t="shared" ref="J103:M103" si="9">HLOOKUP(J$100,$H$93:$L$95,2,FALSE)</f>
        <v>0.25</v>
      </c>
      <c r="K103" s="91" t="e">
        <f t="shared" si="9"/>
        <v>#N/A</v>
      </c>
      <c r="L103" s="91">
        <f t="shared" si="9"/>
        <v>0.54</v>
      </c>
      <c r="M103" s="91">
        <f t="shared" si="9"/>
        <v>0.5</v>
      </c>
    </row>
    <row r="104" spans="1:13" x14ac:dyDescent="0.6">
      <c r="A104" s="13" t="s">
        <v>21</v>
      </c>
      <c r="B104" s="72">
        <f>_xlfn.IFNA(HLOOKUP(B$100,$A$93:$E$95,3,FALSE),"Unknown")</f>
        <v>0.2</v>
      </c>
      <c r="C104" s="72">
        <f t="shared" ref="C104:F104" si="10">_xlfn.IFNA(HLOOKUP(C$100,$A$93:$E$95,3,FALSE),"Unknown")</f>
        <v>0.11</v>
      </c>
      <c r="D104" s="72" t="str">
        <f t="shared" si="10"/>
        <v>Unknown</v>
      </c>
      <c r="E104" s="72">
        <f t="shared" si="10"/>
        <v>0.34</v>
      </c>
      <c r="F104" s="72">
        <f t="shared" si="10"/>
        <v>0.84</v>
      </c>
      <c r="H104" s="13" t="s">
        <v>21</v>
      </c>
      <c r="I104" s="91">
        <f>HLOOKUP(I$100,$H$93:$L$95,3,FALSE)</f>
        <v>0.2</v>
      </c>
      <c r="J104" s="91">
        <f t="shared" ref="J104:M104" si="11">HLOOKUP(J$100,$H$93:$L$95,3,FALSE)</f>
        <v>0.11</v>
      </c>
      <c r="K104" s="91" t="e">
        <f t="shared" si="11"/>
        <v>#N/A</v>
      </c>
      <c r="L104" s="91">
        <f t="shared" si="11"/>
        <v>0.34</v>
      </c>
      <c r="M104" s="91">
        <f t="shared" si="11"/>
        <v>0.84</v>
      </c>
    </row>
    <row r="105" spans="1:13" x14ac:dyDescent="0.6">
      <c r="B105" s="7"/>
    </row>
    <row r="106" spans="1:13" x14ac:dyDescent="0.6">
      <c r="B106" s="7"/>
    </row>
    <row r="107" spans="1:13" x14ac:dyDescent="0.6">
      <c r="B107" s="7"/>
    </row>
    <row r="108" spans="1:13" x14ac:dyDescent="0.6">
      <c r="B108" s="7"/>
    </row>
    <row r="109" spans="1:13" x14ac:dyDescent="0.6">
      <c r="B109" s="7"/>
    </row>
    <row r="110" spans="1:13" x14ac:dyDescent="0.6">
      <c r="B110" s="7"/>
    </row>
    <row r="111" spans="1:13" x14ac:dyDescent="0.6">
      <c r="B111" s="7"/>
    </row>
    <row r="112" spans="1:13" x14ac:dyDescent="0.6">
      <c r="B112" s="7"/>
    </row>
    <row r="113" spans="1:17" x14ac:dyDescent="0.6">
      <c r="B113" s="7"/>
    </row>
    <row r="114" spans="1:17" x14ac:dyDescent="0.6">
      <c r="B114" s="7"/>
    </row>
    <row r="115" spans="1:17" ht="27" x14ac:dyDescent="0.95">
      <c r="A115" s="47" t="s">
        <v>235</v>
      </c>
      <c r="B115" s="7"/>
    </row>
    <row r="116" spans="1:17" x14ac:dyDescent="0.6">
      <c r="B116" s="7"/>
    </row>
    <row r="117" spans="1:17" x14ac:dyDescent="0.6">
      <c r="B117" s="7"/>
    </row>
    <row r="118" spans="1:17" x14ac:dyDescent="0.6">
      <c r="A118" s="12" t="s">
        <v>221</v>
      </c>
      <c r="B118" s="13"/>
      <c r="J118" s="12" t="s">
        <v>222</v>
      </c>
    </row>
    <row r="119" spans="1:17" x14ac:dyDescent="0.6">
      <c r="B119" s="7"/>
    </row>
    <row r="120" spans="1:17" x14ac:dyDescent="0.6">
      <c r="B120" s="7"/>
    </row>
    <row r="121" spans="1:17" x14ac:dyDescent="0.6">
      <c r="B121" s="12" t="s">
        <v>17</v>
      </c>
      <c r="C121" s="13"/>
      <c r="D121" s="12"/>
      <c r="E121" s="12"/>
      <c r="F121" s="12"/>
      <c r="G121" s="12"/>
      <c r="H121" s="12"/>
      <c r="I121" s="12"/>
      <c r="J121" s="12"/>
      <c r="K121" s="12" t="s">
        <v>17</v>
      </c>
      <c r="L121" s="13"/>
      <c r="M121" s="12"/>
      <c r="N121" s="12"/>
      <c r="O121" s="12"/>
      <c r="P121" s="12"/>
    </row>
    <row r="122" spans="1:17" x14ac:dyDescent="0.6">
      <c r="B122" s="12"/>
      <c r="C122" s="13"/>
      <c r="D122" s="12"/>
      <c r="E122" s="12"/>
      <c r="F122" s="12"/>
      <c r="G122" s="12"/>
      <c r="H122" s="12"/>
      <c r="I122" s="12"/>
      <c r="J122" s="12"/>
      <c r="K122" s="12"/>
      <c r="L122" s="13"/>
      <c r="M122" s="12"/>
      <c r="N122" s="12"/>
      <c r="O122" s="12"/>
      <c r="P122" s="12"/>
    </row>
    <row r="123" spans="1:17" x14ac:dyDescent="0.6">
      <c r="A123" s="35">
        <v>1</v>
      </c>
      <c r="B123" s="13" t="s">
        <v>2</v>
      </c>
      <c r="C123" s="1">
        <v>1</v>
      </c>
      <c r="D123" s="1">
        <v>2</v>
      </c>
      <c r="E123" s="1">
        <v>3</v>
      </c>
      <c r="F123" s="1">
        <v>5</v>
      </c>
      <c r="J123" s="52"/>
      <c r="K123" s="13" t="s">
        <v>2</v>
      </c>
      <c r="L123" s="1">
        <v>1</v>
      </c>
      <c r="M123" s="1">
        <v>2</v>
      </c>
      <c r="N123" s="1">
        <v>3</v>
      </c>
      <c r="O123" s="1">
        <v>5</v>
      </c>
      <c r="Q123" s="12"/>
    </row>
    <row r="124" spans="1:17" x14ac:dyDescent="0.6">
      <c r="A124" s="35">
        <v>2</v>
      </c>
      <c r="B124" s="13" t="s">
        <v>4</v>
      </c>
      <c r="C124" s="2">
        <v>42281</v>
      </c>
      <c r="D124" s="2">
        <v>19083</v>
      </c>
      <c r="E124" s="2">
        <v>17874</v>
      </c>
      <c r="F124" s="2">
        <v>31359</v>
      </c>
      <c r="G124" s="2"/>
      <c r="J124" s="52"/>
      <c r="K124" s="13" t="s">
        <v>4</v>
      </c>
      <c r="L124" s="2">
        <v>42281</v>
      </c>
      <c r="M124" s="2">
        <v>19083</v>
      </c>
      <c r="N124" s="2">
        <v>17874</v>
      </c>
      <c r="O124" s="2">
        <v>31359</v>
      </c>
    </row>
    <row r="125" spans="1:17" ht="33" x14ac:dyDescent="0.6">
      <c r="A125" s="35">
        <v>3</v>
      </c>
      <c r="B125" s="13" t="s">
        <v>3</v>
      </c>
      <c r="C125" s="7" t="s">
        <v>5</v>
      </c>
      <c r="D125" s="7" t="s">
        <v>6</v>
      </c>
      <c r="E125" s="7" t="s">
        <v>7</v>
      </c>
      <c r="F125" s="7" t="s">
        <v>5</v>
      </c>
      <c r="G125" s="7"/>
      <c r="H125" s="2"/>
      <c r="I125" s="2"/>
      <c r="J125" s="79"/>
      <c r="K125" s="13" t="s">
        <v>3</v>
      </c>
      <c r="L125" s="7" t="s">
        <v>5</v>
      </c>
      <c r="M125" s="7" t="s">
        <v>6</v>
      </c>
      <c r="N125" s="7" t="s">
        <v>7</v>
      </c>
      <c r="O125" s="7" t="s">
        <v>5</v>
      </c>
      <c r="P125" s="2"/>
    </row>
    <row r="126" spans="1:17" x14ac:dyDescent="0.6">
      <c r="A126" s="35"/>
      <c r="B126" s="13"/>
      <c r="C126" s="7"/>
      <c r="D126" s="7"/>
      <c r="E126" s="7"/>
      <c r="F126" s="7"/>
      <c r="G126" s="7"/>
      <c r="H126" s="7"/>
      <c r="I126" s="7"/>
      <c r="J126" s="7"/>
      <c r="K126" s="13"/>
      <c r="L126" s="7"/>
      <c r="M126" s="7"/>
      <c r="N126" s="7"/>
      <c r="O126" s="7"/>
      <c r="P126" s="7"/>
    </row>
    <row r="127" spans="1:17" x14ac:dyDescent="0.6">
      <c r="A127" s="35"/>
      <c r="C127" s="7"/>
      <c r="I127" s="17"/>
      <c r="J127" s="17"/>
      <c r="L127" s="7"/>
    </row>
    <row r="128" spans="1:17" x14ac:dyDescent="0.6">
      <c r="A128" s="35"/>
      <c r="C128" s="7"/>
      <c r="I128" s="17"/>
      <c r="J128" s="17"/>
      <c r="L128" s="7"/>
    </row>
    <row r="129" spans="1:17" x14ac:dyDescent="0.6">
      <c r="A129" s="35"/>
      <c r="B129" s="12" t="s">
        <v>18</v>
      </c>
      <c r="C129" s="13"/>
      <c r="D129" s="12"/>
      <c r="E129" s="12"/>
      <c r="F129" s="12"/>
      <c r="G129" s="12"/>
      <c r="H129" s="12"/>
      <c r="I129" s="18"/>
      <c r="J129" s="18"/>
      <c r="K129" s="12" t="s">
        <v>18</v>
      </c>
      <c r="L129" s="13"/>
      <c r="M129" s="12"/>
      <c r="N129" s="12"/>
      <c r="O129" s="12"/>
      <c r="P129" s="12"/>
    </row>
    <row r="130" spans="1:17" x14ac:dyDescent="0.6">
      <c r="A130" s="35"/>
      <c r="B130" s="12"/>
      <c r="C130" s="13"/>
      <c r="D130" s="12"/>
      <c r="E130" s="12"/>
      <c r="F130" s="12"/>
      <c r="G130" s="12"/>
      <c r="H130" s="12"/>
      <c r="I130" s="18"/>
      <c r="J130" s="18"/>
      <c r="K130" s="12"/>
      <c r="L130" s="13"/>
      <c r="M130" s="12"/>
      <c r="N130" s="12"/>
      <c r="O130" s="12"/>
      <c r="P130" s="12"/>
    </row>
    <row r="131" spans="1:17" x14ac:dyDescent="0.6">
      <c r="A131" s="35">
        <v>1</v>
      </c>
      <c r="B131" s="13" t="s">
        <v>2</v>
      </c>
      <c r="C131" s="1">
        <v>1</v>
      </c>
      <c r="D131" s="1">
        <v>2</v>
      </c>
      <c r="E131" s="1">
        <v>4</v>
      </c>
      <c r="F131" s="1">
        <v>5</v>
      </c>
      <c r="I131" s="17"/>
      <c r="J131" s="80"/>
      <c r="K131" s="13" t="s">
        <v>2</v>
      </c>
      <c r="L131" s="1">
        <v>1</v>
      </c>
      <c r="M131" s="1">
        <v>2</v>
      </c>
      <c r="N131" s="1">
        <v>4</v>
      </c>
      <c r="O131" s="1">
        <v>5</v>
      </c>
      <c r="Q131" s="12"/>
    </row>
    <row r="132" spans="1:17" x14ac:dyDescent="0.6">
      <c r="A132" s="35">
        <v>2</v>
      </c>
      <c r="B132" s="13" t="s">
        <v>20</v>
      </c>
      <c r="C132" s="17">
        <v>0.78</v>
      </c>
      <c r="D132" s="17">
        <v>0.25</v>
      </c>
      <c r="E132" s="17">
        <v>0.54</v>
      </c>
      <c r="F132" s="17">
        <v>0.5</v>
      </c>
      <c r="G132" s="17"/>
      <c r="J132" s="52"/>
      <c r="K132" s="13" t="s">
        <v>20</v>
      </c>
      <c r="L132" s="17">
        <v>0.78</v>
      </c>
      <c r="M132" s="17">
        <v>0.25</v>
      </c>
      <c r="N132" s="17">
        <v>0.54</v>
      </c>
      <c r="O132" s="17">
        <v>0.5</v>
      </c>
    </row>
    <row r="133" spans="1:17" x14ac:dyDescent="0.6">
      <c r="A133" s="35">
        <v>3</v>
      </c>
      <c r="B133" s="13" t="s">
        <v>21</v>
      </c>
      <c r="C133" s="17">
        <v>0.2</v>
      </c>
      <c r="D133" s="17">
        <v>0.11</v>
      </c>
      <c r="E133" s="17">
        <v>0.34</v>
      </c>
      <c r="F133" s="17">
        <v>0.84</v>
      </c>
      <c r="G133" s="17"/>
      <c r="H133" s="17"/>
      <c r="I133" s="17"/>
      <c r="J133" s="80"/>
      <c r="K133" s="13" t="s">
        <v>21</v>
      </c>
      <c r="L133" s="17">
        <v>0.2</v>
      </c>
      <c r="M133" s="17">
        <v>0.11</v>
      </c>
      <c r="N133" s="17">
        <v>0.34</v>
      </c>
      <c r="O133" s="17">
        <v>0.84</v>
      </c>
      <c r="P133" s="17"/>
    </row>
    <row r="134" spans="1:17" x14ac:dyDescent="0.6">
      <c r="A134" s="35"/>
      <c r="B134" s="12"/>
      <c r="C134" s="17"/>
      <c r="D134" s="17"/>
      <c r="E134" s="17"/>
      <c r="F134" s="17"/>
      <c r="G134" s="17"/>
      <c r="H134" s="17"/>
      <c r="I134" s="17"/>
      <c r="J134" s="17"/>
      <c r="K134" s="12"/>
      <c r="L134" s="17"/>
      <c r="M134" s="17"/>
      <c r="N134" s="17"/>
      <c r="O134" s="17"/>
      <c r="P134" s="17"/>
    </row>
    <row r="135" spans="1:17" x14ac:dyDescent="0.6">
      <c r="A135" s="35"/>
      <c r="B135" s="12"/>
      <c r="C135" s="17"/>
      <c r="D135" s="17"/>
      <c r="E135" s="17"/>
      <c r="F135" s="17"/>
      <c r="G135" s="17"/>
      <c r="H135" s="17"/>
      <c r="I135" s="17"/>
      <c r="J135" s="17"/>
      <c r="K135" s="12"/>
      <c r="L135" s="17"/>
      <c r="M135" s="17"/>
      <c r="N135" s="17"/>
      <c r="O135" s="17"/>
      <c r="P135" s="17"/>
    </row>
    <row r="136" spans="1:17" x14ac:dyDescent="0.6">
      <c r="A136" s="35"/>
      <c r="B136" s="12" t="s">
        <v>19</v>
      </c>
      <c r="C136" s="17"/>
      <c r="D136" s="17"/>
      <c r="E136" s="17"/>
      <c r="F136" s="17"/>
      <c r="G136" s="17"/>
      <c r="H136" s="17"/>
      <c r="I136" s="17"/>
      <c r="J136" s="17"/>
      <c r="K136" s="12" t="s">
        <v>19</v>
      </c>
      <c r="L136" s="17"/>
      <c r="M136" s="17"/>
      <c r="N136" s="17"/>
      <c r="O136" s="17"/>
      <c r="P136" s="17"/>
    </row>
    <row r="137" spans="1:17" x14ac:dyDescent="0.6">
      <c r="A137" s="35"/>
      <c r="B137" s="12"/>
      <c r="C137" s="17"/>
      <c r="D137" s="17"/>
      <c r="E137" s="17"/>
      <c r="F137" s="17"/>
      <c r="G137" s="17"/>
      <c r="H137" s="17"/>
      <c r="I137" s="17"/>
      <c r="J137" s="17"/>
      <c r="K137" s="12"/>
      <c r="L137" s="17"/>
      <c r="M137" s="17"/>
      <c r="N137" s="17"/>
      <c r="O137" s="17"/>
      <c r="P137" s="17"/>
    </row>
    <row r="138" spans="1:17" x14ac:dyDescent="0.6">
      <c r="A138" s="35">
        <v>1</v>
      </c>
      <c r="B138" s="12" t="s">
        <v>2</v>
      </c>
      <c r="C138" s="1">
        <v>1</v>
      </c>
      <c r="D138" s="1">
        <v>2</v>
      </c>
      <c r="E138" s="1">
        <v>3</v>
      </c>
      <c r="F138" s="1">
        <v>4</v>
      </c>
      <c r="G138" s="1">
        <v>5</v>
      </c>
      <c r="K138" s="12" t="s">
        <v>2</v>
      </c>
      <c r="L138" s="1">
        <v>1</v>
      </c>
      <c r="M138" s="1">
        <v>2</v>
      </c>
      <c r="N138" s="1">
        <v>3</v>
      </c>
      <c r="O138" s="1">
        <v>4</v>
      </c>
      <c r="P138" s="1">
        <v>5</v>
      </c>
    </row>
    <row r="139" spans="1:17" x14ac:dyDescent="0.6">
      <c r="A139" s="35">
        <v>2</v>
      </c>
      <c r="B139" s="13" t="s">
        <v>4</v>
      </c>
      <c r="C139" s="2">
        <f t="shared" ref="C139:G140" si="12">_xlfn.IFNA(HLOOKUP(C$138,$B$123:$F$125,$A139,FALSE),"Unknown")</f>
        <v>42281</v>
      </c>
      <c r="D139" s="2">
        <f t="shared" si="12"/>
        <v>19083</v>
      </c>
      <c r="E139" s="2">
        <f t="shared" si="12"/>
        <v>17874</v>
      </c>
      <c r="F139" s="2" t="str">
        <f t="shared" si="12"/>
        <v>Unknown</v>
      </c>
      <c r="G139" s="2">
        <f t="shared" si="12"/>
        <v>31359</v>
      </c>
      <c r="H139" s="2"/>
      <c r="J139" s="52"/>
      <c r="K139" s="13" t="s">
        <v>4</v>
      </c>
      <c r="L139" s="79">
        <f>_xlfn.IFNA(HLOOKUP(L$138,$K$123:$O$125,2,FALSE),"Unknown")</f>
        <v>42281</v>
      </c>
      <c r="M139" s="79">
        <f t="shared" ref="M139:P139" si="13">_xlfn.IFNA(HLOOKUP(M$138,$K$123:$O$125,2,FALSE),"Unknown")</f>
        <v>19083</v>
      </c>
      <c r="N139" s="79">
        <f t="shared" si="13"/>
        <v>17874</v>
      </c>
      <c r="O139" s="79" t="str">
        <f t="shared" si="13"/>
        <v>Unknown</v>
      </c>
      <c r="P139" s="79">
        <f t="shared" si="13"/>
        <v>31359</v>
      </c>
    </row>
    <row r="140" spans="1:17" ht="33" x14ac:dyDescent="0.6">
      <c r="A140" s="35">
        <v>3</v>
      </c>
      <c r="B140" s="13" t="s">
        <v>3</v>
      </c>
      <c r="C140" s="2" t="str">
        <f t="shared" si="12"/>
        <v>Canada</v>
      </c>
      <c r="D140" s="2" t="str">
        <f t="shared" si="12"/>
        <v>Zambia</v>
      </c>
      <c r="E140" s="2" t="str">
        <f t="shared" si="12"/>
        <v>Peru</v>
      </c>
      <c r="F140" s="2" t="str">
        <f t="shared" si="12"/>
        <v>Unknown</v>
      </c>
      <c r="G140" s="2" t="str">
        <f t="shared" si="12"/>
        <v>Canada</v>
      </c>
      <c r="H140" s="2"/>
      <c r="J140" s="52"/>
      <c r="K140" s="13" t="s">
        <v>3</v>
      </c>
      <c r="L140" s="79" t="str">
        <f>_xlfn.IFNA(HLOOKUP(L$138,$K$123:$O$125,3,FALSE),"Unknown")</f>
        <v>Canada</v>
      </c>
      <c r="M140" s="79" t="str">
        <f t="shared" ref="M140:P140" si="14">_xlfn.IFNA(HLOOKUP(M$138,$K$123:$O$125,3,FALSE),"Unknown")</f>
        <v>Zambia</v>
      </c>
      <c r="N140" s="79" t="str">
        <f t="shared" si="14"/>
        <v>Peru</v>
      </c>
      <c r="O140" s="79" t="str">
        <f t="shared" si="14"/>
        <v>Unknown</v>
      </c>
      <c r="P140" s="79" t="str">
        <f t="shared" si="14"/>
        <v>Canada</v>
      </c>
    </row>
    <row r="141" spans="1:17" x14ac:dyDescent="0.6">
      <c r="A141" s="35">
        <v>2</v>
      </c>
      <c r="B141" s="13" t="s">
        <v>20</v>
      </c>
      <c r="C141" s="31">
        <f t="shared" ref="C141:G142" si="15">_xlfn.IFNA(HLOOKUP(C$138,$B$131:$F$133,$A139,FALSE),"Unknown")</f>
        <v>0.78</v>
      </c>
      <c r="D141" s="31">
        <f t="shared" si="15"/>
        <v>0.25</v>
      </c>
      <c r="E141" s="31" t="str">
        <f t="shared" si="15"/>
        <v>Unknown</v>
      </c>
      <c r="F141" s="31">
        <f t="shared" si="15"/>
        <v>0.54</v>
      </c>
      <c r="G141" s="31">
        <f t="shared" si="15"/>
        <v>0.5</v>
      </c>
      <c r="H141" s="31"/>
      <c r="I141" s="17"/>
      <c r="J141" s="80"/>
      <c r="K141" s="13" t="s">
        <v>20</v>
      </c>
      <c r="L141" s="80">
        <f>_xlfn.IFNA(HLOOKUP(L$138,$K$131:$O$133,2,FALSE),"Unknown")</f>
        <v>0.78</v>
      </c>
      <c r="M141" s="80">
        <f t="shared" ref="M141:P141" si="16">_xlfn.IFNA(HLOOKUP(M$138,$K$131:$O$133,2,FALSE),"Unknown")</f>
        <v>0.25</v>
      </c>
      <c r="N141" s="80" t="str">
        <f t="shared" si="16"/>
        <v>Unknown</v>
      </c>
      <c r="O141" s="80">
        <f t="shared" si="16"/>
        <v>0.54</v>
      </c>
      <c r="P141" s="80">
        <f t="shared" si="16"/>
        <v>0.5</v>
      </c>
    </row>
    <row r="142" spans="1:17" x14ac:dyDescent="0.6">
      <c r="A142" s="35">
        <v>3</v>
      </c>
      <c r="B142" s="13" t="s">
        <v>21</v>
      </c>
      <c r="C142" s="31">
        <f t="shared" si="15"/>
        <v>0.2</v>
      </c>
      <c r="D142" s="31">
        <f t="shared" si="15"/>
        <v>0.11</v>
      </c>
      <c r="E142" s="31" t="str">
        <f t="shared" si="15"/>
        <v>Unknown</v>
      </c>
      <c r="F142" s="31">
        <f t="shared" si="15"/>
        <v>0.34</v>
      </c>
      <c r="G142" s="31">
        <f t="shared" si="15"/>
        <v>0.84</v>
      </c>
      <c r="H142" s="31"/>
      <c r="I142" s="17"/>
      <c r="J142" s="80"/>
      <c r="K142" s="13" t="s">
        <v>21</v>
      </c>
      <c r="L142" s="80">
        <f>_xlfn.IFNA(HLOOKUP(L$138,$K$131:$O$133,3,FALSE),"Unknown")</f>
        <v>0.2</v>
      </c>
      <c r="M142" s="80">
        <f t="shared" ref="M142:P142" si="17">_xlfn.IFNA(HLOOKUP(M$138,$K$131:$O$133,3,FALSE),"Unknown")</f>
        <v>0.11</v>
      </c>
      <c r="N142" s="80" t="str">
        <f t="shared" si="17"/>
        <v>Unknown</v>
      </c>
      <c r="O142" s="80">
        <f t="shared" si="17"/>
        <v>0.34</v>
      </c>
      <c r="P142" s="80">
        <f t="shared" si="17"/>
        <v>0.84</v>
      </c>
    </row>
    <row r="143" spans="1:17" x14ac:dyDescent="0.6">
      <c r="A143" s="1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7" x14ac:dyDescent="0.6">
      <c r="A144" s="1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202" spans="1:12" x14ac:dyDescent="0.6">
      <c r="B202" s="2"/>
      <c r="C202" s="2"/>
      <c r="D202" s="31"/>
      <c r="E202" s="31"/>
    </row>
    <row r="203" spans="1:12" x14ac:dyDescent="0.6">
      <c r="B203" s="2"/>
      <c r="C203" s="2"/>
      <c r="D203" s="31"/>
      <c r="E203" s="31"/>
    </row>
    <row r="204" spans="1:12" x14ac:dyDescent="0.6">
      <c r="B204" s="2"/>
      <c r="C204" s="2"/>
      <c r="D204" s="31"/>
      <c r="E204" s="31"/>
    </row>
    <row r="205" spans="1:12" s="64" customFormat="1" ht="18" x14ac:dyDescent="0.65">
      <c r="A205" s="64" t="s">
        <v>80</v>
      </c>
    </row>
    <row r="207" spans="1:12" x14ac:dyDescent="0.6">
      <c r="A207" s="12" t="s">
        <v>17</v>
      </c>
      <c r="B207" s="13"/>
      <c r="C207" s="12"/>
      <c r="D207" s="12"/>
      <c r="E207" s="12"/>
      <c r="H207" s="12" t="s">
        <v>17</v>
      </c>
      <c r="I207" s="13"/>
      <c r="J207" s="12"/>
      <c r="K207" s="12"/>
      <c r="L207" s="12"/>
    </row>
    <row r="208" spans="1:12" x14ac:dyDescent="0.6">
      <c r="A208" s="35"/>
      <c r="B208" s="36"/>
      <c r="C208" s="35"/>
      <c r="D208" s="12"/>
      <c r="E208" s="12"/>
      <c r="H208" s="35"/>
      <c r="I208" s="36"/>
      <c r="J208" s="35"/>
      <c r="K208" s="12"/>
      <c r="L208" s="12"/>
    </row>
    <row r="209" spans="1:12" ht="33" x14ac:dyDescent="0.6">
      <c r="A209" s="13" t="s">
        <v>2</v>
      </c>
      <c r="B209" s="13" t="s">
        <v>4</v>
      </c>
      <c r="C209" s="13" t="s">
        <v>3</v>
      </c>
      <c r="D209" s="13"/>
      <c r="E209" s="13"/>
      <c r="H209" s="13" t="s">
        <v>2</v>
      </c>
      <c r="I209" s="13" t="s">
        <v>4</v>
      </c>
      <c r="J209" s="13" t="s">
        <v>3</v>
      </c>
      <c r="K209" s="13"/>
      <c r="L209" s="13"/>
    </row>
    <row r="210" spans="1:12" x14ac:dyDescent="0.6">
      <c r="A210" s="1">
        <v>1</v>
      </c>
      <c r="B210" s="2">
        <v>42281</v>
      </c>
      <c r="C210" s="7" t="s">
        <v>5</v>
      </c>
      <c r="H210" s="1">
        <v>1</v>
      </c>
      <c r="I210" s="2">
        <v>42281</v>
      </c>
      <c r="J210" s="7" t="s">
        <v>5</v>
      </c>
    </row>
    <row r="211" spans="1:12" x14ac:dyDescent="0.6">
      <c r="A211" s="1">
        <v>2</v>
      </c>
      <c r="B211" s="2">
        <v>19083</v>
      </c>
      <c r="C211" s="7" t="s">
        <v>6</v>
      </c>
      <c r="H211" s="1">
        <v>2</v>
      </c>
      <c r="I211" s="2">
        <v>19083</v>
      </c>
      <c r="J211" s="7" t="s">
        <v>6</v>
      </c>
    </row>
    <row r="212" spans="1:12" x14ac:dyDescent="0.6">
      <c r="A212" s="1">
        <v>3</v>
      </c>
      <c r="B212" s="2">
        <v>17874</v>
      </c>
      <c r="C212" s="7" t="s">
        <v>7</v>
      </c>
      <c r="H212" s="1">
        <v>3</v>
      </c>
      <c r="I212" s="2">
        <v>17874</v>
      </c>
      <c r="J212" s="7" t="s">
        <v>7</v>
      </c>
    </row>
    <row r="213" spans="1:12" x14ac:dyDescent="0.6">
      <c r="A213" s="1">
        <v>5</v>
      </c>
      <c r="B213" s="2">
        <v>31359</v>
      </c>
      <c r="C213" s="7" t="s">
        <v>5</v>
      </c>
      <c r="H213" s="1">
        <v>5</v>
      </c>
      <c r="I213" s="2">
        <v>31359</v>
      </c>
      <c r="J213" s="7" t="s">
        <v>5</v>
      </c>
    </row>
    <row r="214" spans="1:12" x14ac:dyDescent="0.6">
      <c r="B214" s="2"/>
      <c r="C214" s="7"/>
      <c r="I214" s="2"/>
      <c r="J214" s="7"/>
    </row>
    <row r="215" spans="1:12" x14ac:dyDescent="0.6">
      <c r="B215" s="7"/>
      <c r="I215" s="7"/>
    </row>
    <row r="216" spans="1:12" x14ac:dyDescent="0.6">
      <c r="A216" s="12" t="s">
        <v>18</v>
      </c>
      <c r="B216" s="12"/>
      <c r="C216" s="12"/>
      <c r="H216" s="12" t="s">
        <v>18</v>
      </c>
      <c r="I216" s="12"/>
      <c r="J216" s="12"/>
    </row>
    <row r="217" spans="1:12" x14ac:dyDescent="0.6">
      <c r="A217" s="35"/>
      <c r="B217" s="35"/>
      <c r="C217" s="35"/>
      <c r="H217" s="35"/>
      <c r="I217" s="35"/>
      <c r="J217" s="35"/>
    </row>
    <row r="218" spans="1:12" x14ac:dyDescent="0.6">
      <c r="A218" s="13" t="s">
        <v>2</v>
      </c>
      <c r="B218" s="13" t="s">
        <v>20</v>
      </c>
      <c r="C218" s="13" t="s">
        <v>21</v>
      </c>
      <c r="H218" s="13" t="s">
        <v>2</v>
      </c>
      <c r="I218" s="13" t="s">
        <v>20</v>
      </c>
      <c r="J218" s="13" t="s">
        <v>21</v>
      </c>
    </row>
    <row r="219" spans="1:12" x14ac:dyDescent="0.6">
      <c r="A219" s="1">
        <v>1</v>
      </c>
      <c r="B219" s="17">
        <v>0.78</v>
      </c>
      <c r="C219" s="17">
        <v>0.2</v>
      </c>
      <c r="H219" s="1">
        <v>1</v>
      </c>
      <c r="I219" s="17">
        <v>0.78</v>
      </c>
      <c r="J219" s="17">
        <v>0.2</v>
      </c>
    </row>
    <row r="220" spans="1:12" x14ac:dyDescent="0.6">
      <c r="A220" s="1">
        <v>2</v>
      </c>
      <c r="B220" s="17">
        <v>0.25</v>
      </c>
      <c r="C220" s="17">
        <v>0.11</v>
      </c>
      <c r="H220" s="1">
        <v>2</v>
      </c>
      <c r="I220" s="17">
        <v>0.25</v>
      </c>
      <c r="J220" s="17">
        <v>0.11</v>
      </c>
    </row>
    <row r="221" spans="1:12" x14ac:dyDescent="0.6">
      <c r="A221" s="1">
        <v>4</v>
      </c>
      <c r="B221" s="17">
        <v>0.54</v>
      </c>
      <c r="C221" s="17">
        <v>0.34</v>
      </c>
      <c r="H221" s="1">
        <v>4</v>
      </c>
      <c r="I221" s="17">
        <v>0.54</v>
      </c>
      <c r="J221" s="17">
        <v>0.34</v>
      </c>
    </row>
    <row r="222" spans="1:12" x14ac:dyDescent="0.6">
      <c r="A222" s="1">
        <v>5</v>
      </c>
      <c r="B222" s="17">
        <v>0.5</v>
      </c>
      <c r="C222" s="17">
        <v>0.84</v>
      </c>
      <c r="H222" s="1">
        <v>5</v>
      </c>
      <c r="I222" s="17">
        <v>0.5</v>
      </c>
      <c r="J222" s="17">
        <v>0.84</v>
      </c>
    </row>
    <row r="223" spans="1:12" x14ac:dyDescent="0.6">
      <c r="B223" s="7"/>
      <c r="I223" s="7"/>
    </row>
    <row r="224" spans="1:12" x14ac:dyDescent="0.6">
      <c r="B224" s="7"/>
      <c r="I224" s="7"/>
    </row>
    <row r="225" spans="1:12" x14ac:dyDescent="0.6">
      <c r="A225" s="12" t="s">
        <v>19</v>
      </c>
      <c r="B225" s="12"/>
      <c r="C225" s="12"/>
      <c r="D225" s="12"/>
      <c r="E225" s="12"/>
      <c r="H225" s="12" t="s">
        <v>19</v>
      </c>
      <c r="I225" s="12"/>
      <c r="J225" s="12"/>
      <c r="K225" s="12"/>
      <c r="L225" s="12"/>
    </row>
    <row r="226" spans="1:12" x14ac:dyDescent="0.6">
      <c r="A226" s="35"/>
      <c r="B226" s="35"/>
      <c r="C226" s="35"/>
      <c r="D226" s="35"/>
      <c r="E226" s="35"/>
      <c r="H226" s="35"/>
      <c r="I226" s="35"/>
      <c r="J226" s="35"/>
      <c r="K226" s="35"/>
      <c r="L226" s="35"/>
    </row>
    <row r="227" spans="1:12" ht="33" x14ac:dyDescent="0.6">
      <c r="A227" s="13" t="s">
        <v>2</v>
      </c>
      <c r="B227" s="13" t="s">
        <v>4</v>
      </c>
      <c r="C227" s="13" t="s">
        <v>3</v>
      </c>
      <c r="D227" s="13" t="s">
        <v>20</v>
      </c>
      <c r="E227" s="13" t="s">
        <v>21</v>
      </c>
      <c r="H227" s="13" t="s">
        <v>2</v>
      </c>
      <c r="I227" s="13" t="s">
        <v>4</v>
      </c>
      <c r="J227" s="13" t="s">
        <v>3</v>
      </c>
      <c r="K227" s="13" t="s">
        <v>20</v>
      </c>
      <c r="L227" s="13" t="s">
        <v>21</v>
      </c>
    </row>
    <row r="228" spans="1:12" x14ac:dyDescent="0.6">
      <c r="A228" s="1">
        <v>1</v>
      </c>
      <c r="B228" s="2">
        <f>_xlfn.XLOOKUP(Combined47[[#This Row],[ID]],Demographics25[ID],Demographics25[Birthdate],"Unknown")</f>
        <v>42281</v>
      </c>
      <c r="C228" s="2" t="str">
        <f>_xlfn.XLOOKUP(Combined47[[#This Row],[ID]],Demographics25[ID],Demographics25[Country of Birth],"Unknown")</f>
        <v>Canada</v>
      </c>
      <c r="D228" s="31">
        <f>_xlfn.XLOOKUP(Combined47[[#This Row],[ID]],Assessments36[ID],Assessments36[Pre],"Unknown")</f>
        <v>0.78</v>
      </c>
      <c r="E228" s="31">
        <f>_xlfn.XLOOKUP(Combined47[[#This Row],[ID]],Assessments36[ID],Assessments36[Post],"Unknown")</f>
        <v>0.2</v>
      </c>
      <c r="H228" s="1">
        <v>1</v>
      </c>
      <c r="I228" s="20"/>
      <c r="J228" s="19"/>
      <c r="K228" s="21"/>
      <c r="L228" s="21"/>
    </row>
    <row r="229" spans="1:12" x14ac:dyDescent="0.6">
      <c r="A229" s="1">
        <v>2</v>
      </c>
      <c r="B229" s="2">
        <f>_xlfn.XLOOKUP(Combined47[[#This Row],[ID]],Demographics25[ID],Demographics25[Birthdate],"Unknown")</f>
        <v>19083</v>
      </c>
      <c r="C229" s="2" t="str">
        <f>_xlfn.XLOOKUP(Combined47[[#This Row],[ID]],Demographics25[ID],Demographics25[Country of Birth],"Unknown")</f>
        <v>Zambia</v>
      </c>
      <c r="D229" s="31">
        <f>_xlfn.XLOOKUP(Combined47[[#This Row],[ID]],Assessments36[ID],Assessments36[Pre],"Unknown")</f>
        <v>0.25</v>
      </c>
      <c r="E229" s="31">
        <f>_xlfn.XLOOKUP(Combined47[[#This Row],[ID]],Assessments36[ID],Assessments36[Post],"Unknown")</f>
        <v>0.11</v>
      </c>
      <c r="H229" s="1">
        <v>2</v>
      </c>
      <c r="I229" s="20"/>
      <c r="J229" s="19"/>
      <c r="K229" s="21"/>
      <c r="L229" s="21"/>
    </row>
    <row r="230" spans="1:12" x14ac:dyDescent="0.6">
      <c r="A230" s="1">
        <v>3</v>
      </c>
      <c r="B230" s="2">
        <f>_xlfn.XLOOKUP(Combined47[[#This Row],[ID]],Demographics25[ID],Demographics25[Birthdate],"Unknown")</f>
        <v>17874</v>
      </c>
      <c r="C230" s="2" t="str">
        <f>_xlfn.XLOOKUP(Combined47[[#This Row],[ID]],Demographics25[ID],Demographics25[Country of Birth],"Unknown")</f>
        <v>Peru</v>
      </c>
      <c r="D230" s="31" t="str">
        <f>_xlfn.XLOOKUP(Combined47[[#This Row],[ID]],Assessments36[ID],Assessments36[Pre],"Unknown")</f>
        <v>Unknown</v>
      </c>
      <c r="E230" s="31" t="str">
        <f>_xlfn.XLOOKUP(Combined47[[#This Row],[ID]],Assessments36[ID],Assessments36[Post],"Unknown")</f>
        <v>Unknown</v>
      </c>
      <c r="H230" s="1">
        <v>3</v>
      </c>
      <c r="I230" s="20"/>
      <c r="J230" s="19"/>
      <c r="K230" s="21"/>
      <c r="L230" s="21"/>
    </row>
    <row r="231" spans="1:12" x14ac:dyDescent="0.6">
      <c r="A231" s="1">
        <v>4</v>
      </c>
      <c r="B231" s="2" t="str">
        <f>_xlfn.XLOOKUP(Combined47[[#This Row],[ID]],Demographics25[ID],Demographics25[Birthdate],"Unknown")</f>
        <v>Unknown</v>
      </c>
      <c r="C231" s="2" t="str">
        <f>_xlfn.XLOOKUP(Combined47[[#This Row],[ID]],Demographics25[ID],Demographics25[Country of Birth],"Unknown")</f>
        <v>Unknown</v>
      </c>
      <c r="D231" s="31">
        <f>_xlfn.XLOOKUP(Combined47[[#This Row],[ID]],Assessments36[ID],Assessments36[Pre],"Unknown")</f>
        <v>0.54</v>
      </c>
      <c r="E231" s="31">
        <f>_xlfn.XLOOKUP(Combined47[[#This Row],[ID]],Assessments36[ID],Assessments36[Post],"Unknown")</f>
        <v>0.34</v>
      </c>
      <c r="H231" s="1">
        <v>4</v>
      </c>
      <c r="I231" s="20"/>
      <c r="J231" s="19"/>
      <c r="K231" s="21"/>
      <c r="L231" s="21"/>
    </row>
    <row r="232" spans="1:12" x14ac:dyDescent="0.6">
      <c r="A232" s="1">
        <v>5</v>
      </c>
      <c r="B232" s="2">
        <f>_xlfn.XLOOKUP(Combined47[[#This Row],[ID]],Demographics25[ID],Demographics25[Birthdate],"Unknown")</f>
        <v>31359</v>
      </c>
      <c r="C232" s="2" t="str">
        <f>_xlfn.XLOOKUP(Combined47[[#This Row],[ID]],Demographics25[ID],Demographics25[Country of Birth],"Unknown")</f>
        <v>Canada</v>
      </c>
      <c r="D232" s="31">
        <f>_xlfn.XLOOKUP(Combined47[[#This Row],[ID]],Assessments36[ID],Assessments36[Pre],"Unknown")</f>
        <v>0.5</v>
      </c>
      <c r="E232" s="31">
        <f>_xlfn.XLOOKUP(Combined47[[#This Row],[ID]],Assessments36[ID],Assessments36[Post],"Unknown")</f>
        <v>0.84</v>
      </c>
      <c r="H232" s="1">
        <v>5</v>
      </c>
      <c r="I232" s="20"/>
      <c r="J232" s="19"/>
      <c r="K232" s="21"/>
      <c r="L232" s="21"/>
    </row>
    <row r="235" spans="1:12" s="64" customFormat="1" ht="18" x14ac:dyDescent="0.65">
      <c r="A235" s="64" t="s">
        <v>59</v>
      </c>
    </row>
    <row r="236" spans="1:12" x14ac:dyDescent="0.6">
      <c r="A236" s="1" t="s">
        <v>100</v>
      </c>
    </row>
  </sheetData>
  <pageMargins left="0.5" right="0.5" top="0.5" bottom="0.5" header="0.3" footer="0.2"/>
  <pageSetup orientation="portrait" horizontalDpi="300" verticalDpi="300" r:id="rId1"/>
  <headerFooter>
    <oddFooter>&amp;L&amp;G</oddFooter>
  </headerFooter>
  <legacyDrawingHF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DB532-3607-4835-AD52-BC0338A6A9D6}">
  <dimension ref="A1:K71"/>
  <sheetViews>
    <sheetView topLeftCell="A10" zoomScale="120" zoomScaleNormal="120" workbookViewId="0">
      <selection activeCell="C31" sqref="C31"/>
    </sheetView>
  </sheetViews>
  <sheetFormatPr defaultColWidth="9.9453125" defaultRowHeight="16.5" x14ac:dyDescent="0.6"/>
  <sheetData>
    <row r="1" spans="1:11" s="44" customFormat="1" ht="42" x14ac:dyDescent="1.45">
      <c r="A1" s="81" t="s">
        <v>34</v>
      </c>
      <c r="B1" s="81"/>
      <c r="C1" s="81"/>
      <c r="D1" s="81"/>
      <c r="E1" s="81"/>
      <c r="F1" s="81"/>
    </row>
    <row r="2" spans="1:11" x14ac:dyDescent="0.6">
      <c r="A2" s="1" t="s">
        <v>36</v>
      </c>
      <c r="B2" s="8"/>
    </row>
    <row r="3" spans="1:11" x14ac:dyDescent="0.6">
      <c r="A3" s="5"/>
      <c r="B3" s="8"/>
    </row>
    <row r="4" spans="1:11" x14ac:dyDescent="0.6">
      <c r="B4" s="8"/>
    </row>
    <row r="5" spans="1:11" s="47" customFormat="1" ht="27" x14ac:dyDescent="0.95">
      <c r="A5" s="47" t="s">
        <v>237</v>
      </c>
      <c r="B5" s="78"/>
    </row>
    <row r="6" spans="1:11" x14ac:dyDescent="0.6">
      <c r="B6" s="8"/>
    </row>
    <row r="7" spans="1:11" x14ac:dyDescent="0.6">
      <c r="A7" s="11" t="s">
        <v>221</v>
      </c>
      <c r="B7" s="10"/>
      <c r="C7" s="11"/>
      <c r="D7" s="11"/>
      <c r="E7" s="11"/>
      <c r="F7" s="11"/>
      <c r="G7" s="11" t="s">
        <v>222</v>
      </c>
      <c r="H7" s="11"/>
      <c r="I7" s="11"/>
      <c r="J7" s="11"/>
      <c r="K7" s="11"/>
    </row>
    <row r="8" spans="1:11" x14ac:dyDescent="0.6">
      <c r="B8" s="8"/>
    </row>
    <row r="9" spans="1:11" x14ac:dyDescent="0.6">
      <c r="B9" s="8"/>
    </row>
    <row r="10" spans="1:11" x14ac:dyDescent="0.6">
      <c r="A10" s="11" t="s">
        <v>17</v>
      </c>
      <c r="B10" s="10"/>
      <c r="C10" s="11"/>
      <c r="D10" s="11"/>
      <c r="E10" s="11"/>
      <c r="F10" s="11"/>
      <c r="G10" s="11" t="s">
        <v>17</v>
      </c>
      <c r="H10" s="10"/>
      <c r="I10" s="11"/>
      <c r="J10" s="11"/>
      <c r="K10" s="11"/>
    </row>
    <row r="11" spans="1:11" x14ac:dyDescent="0.6">
      <c r="A11" s="11"/>
      <c r="B11" s="10"/>
      <c r="C11" s="11"/>
      <c r="D11" s="11"/>
      <c r="E11" s="11"/>
      <c r="F11" s="11"/>
      <c r="G11" s="11"/>
      <c r="H11" s="10"/>
      <c r="I11" s="11"/>
      <c r="J11" s="11"/>
      <c r="K11" s="11"/>
    </row>
    <row r="12" spans="1:11" ht="33" x14ac:dyDescent="0.6">
      <c r="A12" s="13" t="s">
        <v>2</v>
      </c>
      <c r="B12" s="13" t="s">
        <v>4</v>
      </c>
      <c r="C12" s="13" t="s">
        <v>3</v>
      </c>
      <c r="D12" s="1"/>
      <c r="E12" s="1"/>
      <c r="F12" s="1"/>
      <c r="G12" s="13" t="s">
        <v>2</v>
      </c>
      <c r="H12" s="13" t="s">
        <v>4</v>
      </c>
      <c r="I12" s="13" t="s">
        <v>3</v>
      </c>
      <c r="J12" s="1"/>
      <c r="K12" s="1"/>
    </row>
    <row r="13" spans="1:11" x14ac:dyDescent="0.6">
      <c r="A13" s="1">
        <v>1</v>
      </c>
      <c r="B13" s="2">
        <v>42281</v>
      </c>
      <c r="C13" s="7" t="s">
        <v>5</v>
      </c>
      <c r="D13" s="1"/>
      <c r="E13" s="1"/>
      <c r="F13" s="1"/>
      <c r="G13" s="1">
        <v>1</v>
      </c>
      <c r="H13" s="2">
        <v>42281</v>
      </c>
      <c r="I13" s="7" t="s">
        <v>5</v>
      </c>
      <c r="J13" s="1"/>
      <c r="K13" s="1"/>
    </row>
    <row r="14" spans="1:11" x14ac:dyDescent="0.6">
      <c r="A14" s="1">
        <v>2</v>
      </c>
      <c r="B14" s="2">
        <v>19083</v>
      </c>
      <c r="C14" s="7" t="s">
        <v>6</v>
      </c>
      <c r="D14" s="1"/>
      <c r="E14" s="1"/>
      <c r="F14" s="1"/>
      <c r="G14" s="1">
        <v>2</v>
      </c>
      <c r="H14" s="2">
        <v>19083</v>
      </c>
      <c r="I14" s="7" t="s">
        <v>6</v>
      </c>
      <c r="J14" s="1"/>
      <c r="K14" s="1"/>
    </row>
    <row r="15" spans="1:11" x14ac:dyDescent="0.6">
      <c r="A15" s="1">
        <v>3</v>
      </c>
      <c r="B15" s="2">
        <v>17874</v>
      </c>
      <c r="C15" s="7" t="s">
        <v>7</v>
      </c>
      <c r="D15" s="1"/>
      <c r="E15" s="1"/>
      <c r="F15" s="1"/>
      <c r="G15" s="1">
        <v>3</v>
      </c>
      <c r="H15" s="2">
        <v>17874</v>
      </c>
      <c r="I15" s="7" t="s">
        <v>7</v>
      </c>
      <c r="J15" s="1"/>
      <c r="K15" s="1"/>
    </row>
    <row r="16" spans="1:11" x14ac:dyDescent="0.6">
      <c r="A16" s="1">
        <v>5</v>
      </c>
      <c r="B16" s="2">
        <v>31359</v>
      </c>
      <c r="C16" s="7" t="s">
        <v>5</v>
      </c>
      <c r="D16" s="1"/>
      <c r="E16" s="1"/>
      <c r="F16" s="1"/>
      <c r="G16" s="1">
        <v>5</v>
      </c>
      <c r="H16" s="2">
        <v>31359</v>
      </c>
      <c r="I16" s="7" t="s">
        <v>5</v>
      </c>
      <c r="J16" s="1"/>
      <c r="K16" s="1"/>
    </row>
    <row r="17" spans="1:11" x14ac:dyDescent="0.6">
      <c r="A17" s="1"/>
      <c r="B17" s="2"/>
      <c r="C17" s="7"/>
      <c r="D17" s="1"/>
      <c r="E17" s="1"/>
      <c r="F17" s="1"/>
      <c r="G17" s="1"/>
      <c r="H17" s="2"/>
      <c r="I17" s="7"/>
      <c r="J17" s="1"/>
      <c r="K17" s="1"/>
    </row>
    <row r="18" spans="1:11" x14ac:dyDescent="0.6">
      <c r="A18" s="1"/>
      <c r="B18" s="7"/>
      <c r="C18" s="1"/>
      <c r="D18" s="1"/>
      <c r="E18" s="1"/>
      <c r="F18" s="1"/>
      <c r="G18" s="1"/>
      <c r="H18" s="7"/>
      <c r="I18" s="1"/>
      <c r="J18" s="1"/>
      <c r="K18" s="1"/>
    </row>
    <row r="19" spans="1:11" x14ac:dyDescent="0.6">
      <c r="A19" s="11" t="s">
        <v>18</v>
      </c>
      <c r="B19" s="17"/>
      <c r="C19" s="17"/>
      <c r="D19" s="17"/>
      <c r="E19" s="17"/>
      <c r="G19" s="11" t="s">
        <v>18</v>
      </c>
      <c r="H19" s="17"/>
      <c r="I19" s="17"/>
      <c r="J19" s="17"/>
      <c r="K19" s="17"/>
    </row>
    <row r="20" spans="1:11" x14ac:dyDescent="0.6">
      <c r="A20" s="11"/>
      <c r="B20" s="17"/>
      <c r="C20" s="17"/>
      <c r="D20" s="17"/>
      <c r="E20" s="17"/>
      <c r="G20" s="11"/>
      <c r="H20" s="17"/>
      <c r="I20" s="17"/>
      <c r="J20" s="17"/>
      <c r="K20" s="17"/>
    </row>
    <row r="21" spans="1:11" x14ac:dyDescent="0.6">
      <c r="A21" s="13" t="s">
        <v>2</v>
      </c>
      <c r="B21" s="13" t="s">
        <v>20</v>
      </c>
      <c r="C21" s="13" t="s">
        <v>21</v>
      </c>
      <c r="D21" s="17"/>
      <c r="E21" s="17"/>
      <c r="G21" s="13" t="s">
        <v>2</v>
      </c>
      <c r="H21" s="13" t="s">
        <v>20</v>
      </c>
      <c r="I21" s="13" t="s">
        <v>21</v>
      </c>
      <c r="J21" s="17"/>
      <c r="K21" s="17"/>
    </row>
    <row r="22" spans="1:11" x14ac:dyDescent="0.6">
      <c r="A22" s="1">
        <v>1</v>
      </c>
      <c r="B22" s="17">
        <v>0.78</v>
      </c>
      <c r="C22" s="17">
        <v>0.2</v>
      </c>
      <c r="D22" s="17"/>
      <c r="E22" s="17"/>
      <c r="G22" s="1">
        <v>1</v>
      </c>
      <c r="H22" s="17">
        <v>0.78</v>
      </c>
      <c r="I22" s="17">
        <v>0.2</v>
      </c>
      <c r="J22" s="17"/>
      <c r="K22" s="17"/>
    </row>
    <row r="23" spans="1:11" x14ac:dyDescent="0.6">
      <c r="A23" s="1">
        <v>2</v>
      </c>
      <c r="B23" s="17">
        <v>0.25</v>
      </c>
      <c r="C23" s="17">
        <v>0.11</v>
      </c>
      <c r="D23" s="17"/>
      <c r="E23" s="17"/>
      <c r="G23" s="1">
        <v>2</v>
      </c>
      <c r="H23" s="17">
        <v>0.25</v>
      </c>
      <c r="I23" s="17">
        <v>0.11</v>
      </c>
      <c r="J23" s="17"/>
      <c r="K23" s="17"/>
    </row>
    <row r="24" spans="1:11" x14ac:dyDescent="0.6">
      <c r="A24" s="1">
        <v>4</v>
      </c>
      <c r="B24" s="17">
        <v>0.54</v>
      </c>
      <c r="C24" s="17">
        <v>0.34</v>
      </c>
      <c r="D24" s="17"/>
      <c r="E24" s="17"/>
      <c r="G24" s="1">
        <v>4</v>
      </c>
      <c r="H24" s="17">
        <v>0.54</v>
      </c>
      <c r="I24" s="17">
        <v>0.34</v>
      </c>
      <c r="J24" s="17"/>
      <c r="K24" s="17"/>
    </row>
    <row r="25" spans="1:11" x14ac:dyDescent="0.6">
      <c r="A25" s="1">
        <v>5</v>
      </c>
      <c r="B25" s="17">
        <v>0.5</v>
      </c>
      <c r="C25" s="17">
        <v>0.84</v>
      </c>
      <c r="D25" s="17"/>
      <c r="E25" s="17"/>
      <c r="G25" s="1">
        <v>5</v>
      </c>
      <c r="H25" s="17">
        <v>0.5</v>
      </c>
      <c r="I25" s="17">
        <v>0.84</v>
      </c>
      <c r="J25" s="17"/>
      <c r="K25" s="17"/>
    </row>
    <row r="26" spans="1:11" x14ac:dyDescent="0.6">
      <c r="A26" s="12"/>
      <c r="B26" s="17"/>
      <c r="C26" s="17"/>
      <c r="D26" s="17"/>
      <c r="E26" s="17"/>
      <c r="F26" s="17"/>
      <c r="G26" s="12"/>
      <c r="H26" s="17"/>
      <c r="I26" s="17"/>
      <c r="J26" s="17"/>
      <c r="K26" s="17"/>
    </row>
    <row r="27" spans="1:11" x14ac:dyDescent="0.6">
      <c r="A27" s="12"/>
      <c r="B27" s="17"/>
      <c r="C27" s="17"/>
      <c r="D27" s="17"/>
      <c r="E27" s="17"/>
      <c r="F27" s="17"/>
      <c r="G27" s="12"/>
      <c r="H27" s="17"/>
      <c r="I27" s="17"/>
      <c r="J27" s="17"/>
      <c r="K27" s="17"/>
    </row>
    <row r="28" spans="1:11" x14ac:dyDescent="0.6">
      <c r="A28" s="11" t="s">
        <v>19</v>
      </c>
      <c r="B28" s="17"/>
      <c r="C28" s="17"/>
      <c r="D28" s="17"/>
      <c r="E28" s="17"/>
      <c r="F28" s="17"/>
      <c r="G28" s="11" t="s">
        <v>19</v>
      </c>
      <c r="H28" s="17"/>
      <c r="I28" s="17"/>
      <c r="J28" s="17"/>
      <c r="K28" s="17"/>
    </row>
    <row r="29" spans="1:11" x14ac:dyDescent="0.6">
      <c r="A29" s="11"/>
      <c r="B29" s="17"/>
      <c r="C29" s="17"/>
      <c r="D29" s="17"/>
      <c r="E29" s="17"/>
      <c r="F29" s="17"/>
      <c r="G29" s="11"/>
      <c r="H29" s="17"/>
      <c r="I29" s="17"/>
      <c r="J29" s="17"/>
      <c r="K29" s="17"/>
    </row>
    <row r="30" spans="1:11" ht="33" x14ac:dyDescent="0.6">
      <c r="A30" s="13" t="s">
        <v>2</v>
      </c>
      <c r="B30" s="13" t="s">
        <v>4</v>
      </c>
      <c r="C30" s="13" t="s">
        <v>3</v>
      </c>
      <c r="D30" s="13" t="s">
        <v>20</v>
      </c>
      <c r="E30" s="13" t="s">
        <v>21</v>
      </c>
      <c r="F30" s="1"/>
      <c r="G30" s="13" t="s">
        <v>2</v>
      </c>
      <c r="H30" s="13" t="s">
        <v>4</v>
      </c>
      <c r="I30" s="13" t="s">
        <v>3</v>
      </c>
      <c r="J30" s="13" t="s">
        <v>20</v>
      </c>
      <c r="K30" s="13" t="s">
        <v>21</v>
      </c>
    </row>
    <row r="31" spans="1:11" x14ac:dyDescent="0.6">
      <c r="A31" s="1">
        <v>1</v>
      </c>
      <c r="B31" s="2">
        <f>_xlfn.XLOOKUP($A31,$A$13:$A$16,B$13:B$16,"Unknown")</f>
        <v>42281</v>
      </c>
      <c r="C31" s="2" t="str">
        <f>_xlfn.XLOOKUP($A31,$A$13:$A$16,C$13:C$16,"Unknown")</f>
        <v>Canada</v>
      </c>
      <c r="D31" s="17">
        <f>_xlfn.XLOOKUP($A31,$A$22:$A$25,B$22:B$25,"Unknown")</f>
        <v>0.78</v>
      </c>
      <c r="E31" s="17">
        <f>_xlfn.XLOOKUP($A31,$A$22:$A$25,C$22:C$25,"Unknown")</f>
        <v>0.2</v>
      </c>
      <c r="F31" s="2"/>
      <c r="G31" s="1">
        <v>1</v>
      </c>
      <c r="H31" s="79"/>
      <c r="I31" s="79"/>
      <c r="J31" s="79"/>
      <c r="K31" s="79"/>
    </row>
    <row r="32" spans="1:11" x14ac:dyDescent="0.6">
      <c r="A32" s="1">
        <v>2</v>
      </c>
      <c r="B32" s="2">
        <f t="shared" ref="B32:C35" si="0">_xlfn.XLOOKUP($A32,$A$13:$A$16,B$13:B$16,"Unknown")</f>
        <v>19083</v>
      </c>
      <c r="C32" s="2" t="str">
        <f t="shared" si="0"/>
        <v>Zambia</v>
      </c>
      <c r="D32" s="17">
        <f t="shared" ref="D32:D35" si="1">_xlfn.XLOOKUP($A32,$A$22:$A$25,B$22:B$25,"Unknown")</f>
        <v>0.25</v>
      </c>
      <c r="E32" s="17">
        <f t="shared" ref="E32:E35" si="2">_xlfn.XLOOKUP($A32,$A$22:$A$25,C$22:C$25,"Unknown")</f>
        <v>0.11</v>
      </c>
      <c r="F32" s="2"/>
      <c r="G32" s="1">
        <v>2</v>
      </c>
      <c r="H32" s="79"/>
      <c r="I32" s="79"/>
      <c r="J32" s="79"/>
      <c r="K32" s="79"/>
    </row>
    <row r="33" spans="1:11" x14ac:dyDescent="0.6">
      <c r="A33" s="1">
        <v>3</v>
      </c>
      <c r="B33" s="2">
        <f t="shared" si="0"/>
        <v>17874</v>
      </c>
      <c r="C33" s="2" t="str">
        <f t="shared" si="0"/>
        <v>Peru</v>
      </c>
      <c r="D33" s="17" t="str">
        <f>_xlfn.XLOOKUP($A33,$A$22:$A$25,B$22:B$25,"Unknown")</f>
        <v>Unknown</v>
      </c>
      <c r="E33" s="17" t="str">
        <f t="shared" si="2"/>
        <v>Unknown</v>
      </c>
      <c r="F33" s="31"/>
      <c r="G33" s="1">
        <v>3</v>
      </c>
      <c r="H33" s="80"/>
      <c r="I33" s="80"/>
      <c r="J33" s="80"/>
      <c r="K33" s="80"/>
    </row>
    <row r="34" spans="1:11" x14ac:dyDescent="0.6">
      <c r="A34" s="1">
        <v>4</v>
      </c>
      <c r="B34" s="2" t="str">
        <f t="shared" si="0"/>
        <v>Unknown</v>
      </c>
      <c r="C34" s="2" t="str">
        <f t="shared" si="0"/>
        <v>Unknown</v>
      </c>
      <c r="D34" s="17">
        <f t="shared" si="1"/>
        <v>0.54</v>
      </c>
      <c r="E34" s="17">
        <f t="shared" si="2"/>
        <v>0.34</v>
      </c>
      <c r="F34" s="31"/>
      <c r="G34" s="1">
        <v>4</v>
      </c>
      <c r="H34" s="80"/>
      <c r="I34" s="80"/>
      <c r="J34" s="80"/>
      <c r="K34" s="80"/>
    </row>
    <row r="35" spans="1:11" x14ac:dyDescent="0.6">
      <c r="A35" s="1">
        <v>5</v>
      </c>
      <c r="B35" s="2">
        <f t="shared" si="0"/>
        <v>31359</v>
      </c>
      <c r="C35" s="2" t="str">
        <f t="shared" si="0"/>
        <v>Canada</v>
      </c>
      <c r="D35" s="17">
        <f t="shared" si="1"/>
        <v>0.5</v>
      </c>
      <c r="E35" s="17">
        <f t="shared" si="2"/>
        <v>0.84</v>
      </c>
      <c r="G35" s="1">
        <v>5</v>
      </c>
      <c r="H35" s="75"/>
      <c r="I35" s="75"/>
      <c r="J35" s="75"/>
      <c r="K35" s="75"/>
    </row>
    <row r="36" spans="1:11" x14ac:dyDescent="0.6">
      <c r="B36" s="8"/>
    </row>
    <row r="37" spans="1:11" x14ac:dyDescent="0.6">
      <c r="B37" s="8"/>
    </row>
    <row r="38" spans="1:11" x14ac:dyDescent="0.6">
      <c r="B38" s="8"/>
    </row>
    <row r="39" spans="1:11" x14ac:dyDescent="0.6">
      <c r="B39" s="8"/>
    </row>
    <row r="40" spans="1:11" x14ac:dyDescent="0.6">
      <c r="B40" s="8"/>
    </row>
    <row r="41" spans="1:11" s="47" customFormat="1" ht="27" x14ac:dyDescent="0.95">
      <c r="A41" s="47" t="s">
        <v>238</v>
      </c>
      <c r="B41" s="78"/>
    </row>
    <row r="42" spans="1:11" x14ac:dyDescent="0.6">
      <c r="B42" s="8"/>
    </row>
    <row r="43" spans="1:11" x14ac:dyDescent="0.6">
      <c r="B43" s="8"/>
    </row>
    <row r="44" spans="1:11" s="11" customFormat="1" x14ac:dyDescent="0.6">
      <c r="A44" s="11" t="s">
        <v>221</v>
      </c>
      <c r="B44" s="10"/>
      <c r="G44" s="11" t="s">
        <v>222</v>
      </c>
    </row>
    <row r="45" spans="1:11" x14ac:dyDescent="0.6">
      <c r="B45" s="8"/>
    </row>
    <row r="46" spans="1:11" x14ac:dyDescent="0.6">
      <c r="B46" s="8"/>
    </row>
    <row r="47" spans="1:11" x14ac:dyDescent="0.6">
      <c r="A47" s="11" t="s">
        <v>17</v>
      </c>
      <c r="B47" s="10"/>
      <c r="C47" s="11"/>
      <c r="D47" s="11"/>
      <c r="E47" s="11"/>
      <c r="F47" s="11"/>
      <c r="G47" s="11" t="s">
        <v>17</v>
      </c>
      <c r="H47" s="10"/>
      <c r="I47" s="11"/>
      <c r="J47" s="11"/>
      <c r="K47" s="11"/>
    </row>
    <row r="48" spans="1:11" x14ac:dyDescent="0.6">
      <c r="A48" s="11"/>
      <c r="B48" s="10"/>
      <c r="C48" s="11"/>
      <c r="D48" s="11"/>
      <c r="E48" s="11"/>
      <c r="F48" s="11"/>
      <c r="G48" s="11"/>
      <c r="H48" s="10"/>
      <c r="I48" s="11"/>
      <c r="J48" s="11"/>
      <c r="K48" s="11"/>
    </row>
    <row r="49" spans="1:11" x14ac:dyDescent="0.6">
      <c r="A49" s="13" t="s">
        <v>2</v>
      </c>
      <c r="B49" s="1">
        <v>1</v>
      </c>
      <c r="C49" s="1">
        <v>2</v>
      </c>
      <c r="D49" s="1">
        <v>3</v>
      </c>
      <c r="E49" s="1">
        <v>5</v>
      </c>
      <c r="G49" s="13" t="s">
        <v>2</v>
      </c>
      <c r="H49" s="1">
        <v>1</v>
      </c>
      <c r="I49" s="1">
        <v>2</v>
      </c>
      <c r="J49" s="1">
        <v>3</v>
      </c>
      <c r="K49" s="1">
        <v>5</v>
      </c>
    </row>
    <row r="50" spans="1:11" x14ac:dyDescent="0.6">
      <c r="A50" s="13" t="s">
        <v>4</v>
      </c>
      <c r="B50" s="2">
        <v>42281</v>
      </c>
      <c r="C50" s="2">
        <v>19083</v>
      </c>
      <c r="D50" s="2">
        <v>17874</v>
      </c>
      <c r="E50" s="2">
        <v>31359</v>
      </c>
      <c r="F50" s="1"/>
      <c r="G50" s="13" t="s">
        <v>4</v>
      </c>
      <c r="H50" s="2">
        <v>42281</v>
      </c>
      <c r="I50" s="2">
        <v>19083</v>
      </c>
      <c r="J50" s="2">
        <v>17874</v>
      </c>
      <c r="K50" s="2">
        <v>31359</v>
      </c>
    </row>
    <row r="51" spans="1:11" ht="33" x14ac:dyDescent="0.6">
      <c r="A51" s="13" t="s">
        <v>3</v>
      </c>
      <c r="B51" s="7" t="s">
        <v>5</v>
      </c>
      <c r="C51" s="7" t="s">
        <v>6</v>
      </c>
      <c r="D51" s="7" t="s">
        <v>7</v>
      </c>
      <c r="E51" s="7" t="s">
        <v>5</v>
      </c>
      <c r="F51" s="2"/>
      <c r="G51" s="13" t="s">
        <v>3</v>
      </c>
      <c r="H51" s="7" t="s">
        <v>5</v>
      </c>
      <c r="I51" s="7" t="s">
        <v>6</v>
      </c>
      <c r="J51" s="7" t="s">
        <v>7</v>
      </c>
      <c r="K51" s="7" t="s">
        <v>5</v>
      </c>
    </row>
    <row r="52" spans="1:11" x14ac:dyDescent="0.6">
      <c r="A52" s="13"/>
      <c r="B52" s="7"/>
      <c r="C52" s="7"/>
      <c r="D52" s="7"/>
      <c r="E52" s="7"/>
      <c r="F52" s="7"/>
      <c r="G52" s="13"/>
      <c r="H52" s="7"/>
      <c r="I52" s="7"/>
      <c r="J52" s="7"/>
      <c r="K52" s="7"/>
    </row>
    <row r="53" spans="1:11" x14ac:dyDescent="0.6">
      <c r="A53" s="1"/>
      <c r="B53" s="7"/>
      <c r="C53" s="1"/>
      <c r="D53" s="1"/>
      <c r="E53" s="1"/>
      <c r="F53" s="1"/>
      <c r="G53" s="1"/>
      <c r="H53" s="7"/>
      <c r="I53" s="1"/>
      <c r="J53" s="1"/>
      <c r="K53" s="1"/>
    </row>
    <row r="54" spans="1:11" x14ac:dyDescent="0.6">
      <c r="A54" s="1"/>
      <c r="B54" s="7"/>
      <c r="C54" s="1"/>
      <c r="D54" s="1"/>
      <c r="E54" s="1"/>
      <c r="F54" s="1"/>
      <c r="G54" s="1"/>
      <c r="H54" s="7"/>
      <c r="I54" s="1"/>
      <c r="J54" s="1"/>
      <c r="K54" s="1"/>
    </row>
    <row r="55" spans="1:11" x14ac:dyDescent="0.6">
      <c r="A55" s="11" t="s">
        <v>18</v>
      </c>
      <c r="B55" s="17"/>
      <c r="C55" s="17"/>
      <c r="D55" s="17"/>
      <c r="E55" s="17"/>
      <c r="G55" s="11" t="s">
        <v>18</v>
      </c>
      <c r="H55" s="17"/>
      <c r="I55" s="17"/>
      <c r="J55" s="17"/>
      <c r="K55" s="17"/>
    </row>
    <row r="56" spans="1:11" x14ac:dyDescent="0.6">
      <c r="A56" s="11"/>
      <c r="B56" s="17"/>
      <c r="C56" s="17"/>
      <c r="D56" s="17"/>
      <c r="E56" s="17"/>
      <c r="G56" s="11"/>
      <c r="H56" s="17"/>
      <c r="I56" s="17"/>
      <c r="J56" s="17"/>
      <c r="K56" s="17"/>
    </row>
    <row r="57" spans="1:11" x14ac:dyDescent="0.6">
      <c r="A57" s="13" t="s">
        <v>2</v>
      </c>
      <c r="B57" s="13" t="s">
        <v>20</v>
      </c>
      <c r="C57" s="13" t="s">
        <v>21</v>
      </c>
      <c r="D57" s="17"/>
      <c r="E57" s="17"/>
      <c r="G57" s="13" t="s">
        <v>2</v>
      </c>
      <c r="H57" s="13" t="s">
        <v>20</v>
      </c>
      <c r="I57" s="13" t="s">
        <v>21</v>
      </c>
      <c r="J57" s="17"/>
      <c r="K57" s="17"/>
    </row>
    <row r="58" spans="1:11" x14ac:dyDescent="0.6">
      <c r="A58" s="1">
        <v>1</v>
      </c>
      <c r="B58" s="17">
        <v>0.78</v>
      </c>
      <c r="C58" s="17">
        <v>0.2</v>
      </c>
      <c r="D58" s="17"/>
      <c r="E58" s="17"/>
      <c r="G58" s="1">
        <v>1</v>
      </c>
      <c r="H58" s="17">
        <v>0.78</v>
      </c>
      <c r="I58" s="17">
        <v>0.2</v>
      </c>
      <c r="J58" s="17"/>
      <c r="K58" s="17"/>
    </row>
    <row r="59" spans="1:11" x14ac:dyDescent="0.6">
      <c r="A59" s="1">
        <v>2</v>
      </c>
      <c r="B59" s="17">
        <v>0.25</v>
      </c>
      <c r="C59" s="17">
        <v>0.11</v>
      </c>
      <c r="D59" s="17"/>
      <c r="E59" s="17"/>
      <c r="G59" s="1">
        <v>2</v>
      </c>
      <c r="H59" s="17">
        <v>0.25</v>
      </c>
      <c r="I59" s="17">
        <v>0.11</v>
      </c>
      <c r="J59" s="17"/>
      <c r="K59" s="17"/>
    </row>
    <row r="60" spans="1:11" x14ac:dyDescent="0.6">
      <c r="A60" s="1">
        <v>4</v>
      </c>
      <c r="B60" s="17">
        <v>0.54</v>
      </c>
      <c r="C60" s="17">
        <v>0.34</v>
      </c>
      <c r="D60" s="17"/>
      <c r="E60" s="17"/>
      <c r="G60" s="1">
        <v>4</v>
      </c>
      <c r="H60" s="17">
        <v>0.54</v>
      </c>
      <c r="I60" s="17">
        <v>0.34</v>
      </c>
      <c r="J60" s="17"/>
      <c r="K60" s="17"/>
    </row>
    <row r="61" spans="1:11" x14ac:dyDescent="0.6">
      <c r="A61" s="1">
        <v>5</v>
      </c>
      <c r="B61" s="17">
        <v>0.5</v>
      </c>
      <c r="C61" s="17">
        <v>0.84</v>
      </c>
      <c r="D61" s="17"/>
      <c r="E61" s="17"/>
      <c r="G61" s="1">
        <v>5</v>
      </c>
      <c r="H61" s="17">
        <v>0.5</v>
      </c>
      <c r="I61" s="17">
        <v>0.84</v>
      </c>
      <c r="J61" s="17"/>
      <c r="K61" s="17"/>
    </row>
    <row r="62" spans="1:11" x14ac:dyDescent="0.6">
      <c r="A62" s="12"/>
      <c r="B62" s="17"/>
      <c r="C62" s="17"/>
      <c r="D62" s="17"/>
      <c r="E62" s="17"/>
      <c r="F62" s="17"/>
      <c r="G62" s="12"/>
      <c r="H62" s="17"/>
      <c r="I62" s="17"/>
      <c r="J62" s="17"/>
      <c r="K62" s="17"/>
    </row>
    <row r="63" spans="1:11" x14ac:dyDescent="0.6">
      <c r="A63" s="12"/>
      <c r="B63" s="17"/>
      <c r="C63" s="17"/>
      <c r="D63" s="17"/>
      <c r="E63" s="17"/>
      <c r="F63" s="17"/>
      <c r="G63" s="12"/>
      <c r="H63" s="17"/>
      <c r="I63" s="17"/>
      <c r="J63" s="17"/>
      <c r="K63" s="17"/>
    </row>
    <row r="64" spans="1:11" x14ac:dyDescent="0.6">
      <c r="A64" s="11" t="s">
        <v>19</v>
      </c>
      <c r="B64" s="17"/>
      <c r="C64" s="17"/>
      <c r="D64" s="17"/>
      <c r="E64" s="17"/>
      <c r="F64" s="17"/>
      <c r="G64" s="11" t="s">
        <v>19</v>
      </c>
      <c r="H64" s="17"/>
      <c r="I64" s="17"/>
      <c r="J64" s="17"/>
      <c r="K64" s="17"/>
    </row>
    <row r="65" spans="1:11" x14ac:dyDescent="0.6">
      <c r="A65" s="11"/>
      <c r="B65" s="17"/>
      <c r="C65" s="17"/>
      <c r="D65" s="17"/>
      <c r="E65" s="17"/>
      <c r="F65" s="17"/>
      <c r="G65" s="11"/>
      <c r="H65" s="17"/>
      <c r="I65" s="17"/>
      <c r="J65" s="17"/>
      <c r="K65" s="17"/>
    </row>
    <row r="66" spans="1:11" ht="33" x14ac:dyDescent="0.6">
      <c r="A66" s="13" t="s">
        <v>2</v>
      </c>
      <c r="B66" s="13" t="s">
        <v>4</v>
      </c>
      <c r="C66" s="13" t="s">
        <v>3</v>
      </c>
      <c r="D66" s="13" t="s">
        <v>20</v>
      </c>
      <c r="E66" s="13" t="s">
        <v>21</v>
      </c>
      <c r="F66" s="1"/>
      <c r="G66" s="13" t="s">
        <v>2</v>
      </c>
      <c r="H66" s="13" t="s">
        <v>4</v>
      </c>
      <c r="I66" s="13" t="s">
        <v>3</v>
      </c>
      <c r="J66" s="13" t="s">
        <v>20</v>
      </c>
      <c r="K66" s="13" t="s">
        <v>21</v>
      </c>
    </row>
    <row r="67" spans="1:11" x14ac:dyDescent="0.6">
      <c r="A67" s="1">
        <v>1</v>
      </c>
      <c r="B67" s="2">
        <f>_xlfn.XLOOKUP($A67,$A$49:$E$49,$A$50:$E$50,"Unknown")</f>
        <v>42281</v>
      </c>
      <c r="C67" s="2" t="str">
        <f>_xlfn.XLOOKUP($A67,$A$49:$E$49,$A$51:$E$51,"Unknown")</f>
        <v>Canada</v>
      </c>
      <c r="D67" s="17">
        <f t="shared" ref="D67:E71" si="3">_xlfn.XLOOKUP($A67,$A$57:$A$61,B$57:B$61,"Unknown")</f>
        <v>0.78</v>
      </c>
      <c r="E67" s="17">
        <f t="shared" si="3"/>
        <v>0.2</v>
      </c>
      <c r="F67" s="2"/>
      <c r="G67" s="1">
        <v>1</v>
      </c>
      <c r="H67" s="79"/>
      <c r="I67" s="79"/>
      <c r="J67" s="79"/>
      <c r="K67" s="79"/>
    </row>
    <row r="68" spans="1:11" x14ac:dyDescent="0.6">
      <c r="A68" s="1">
        <v>2</v>
      </c>
      <c r="B68" s="2">
        <f>_xlfn.XLOOKUP($A68,$A$49:$E$49,$A$50:$E$50,"Unknown")</f>
        <v>19083</v>
      </c>
      <c r="C68" s="2" t="str">
        <f>_xlfn.XLOOKUP($A68,$A$49:$E$49,$A$51:$E$51,"Unknown")</f>
        <v>Zambia</v>
      </c>
      <c r="D68" s="17">
        <f t="shared" si="3"/>
        <v>0.25</v>
      </c>
      <c r="E68" s="17">
        <f t="shared" si="3"/>
        <v>0.11</v>
      </c>
      <c r="F68" s="2"/>
      <c r="G68" s="1">
        <v>2</v>
      </c>
      <c r="H68" s="79"/>
      <c r="I68" s="79"/>
      <c r="J68" s="79"/>
      <c r="K68" s="79"/>
    </row>
    <row r="69" spans="1:11" x14ac:dyDescent="0.6">
      <c r="A69" s="1">
        <v>3</v>
      </c>
      <c r="B69" s="2">
        <f>_xlfn.XLOOKUP($A69,$A$49:$E$49,$A$50:$E$50,"Unknown")</f>
        <v>17874</v>
      </c>
      <c r="C69" s="2" t="str">
        <f>_xlfn.XLOOKUP($A69,$A$49:$E$49,$A$51:$E$51,"Unknown")</f>
        <v>Peru</v>
      </c>
      <c r="D69" s="17" t="str">
        <f t="shared" si="3"/>
        <v>Unknown</v>
      </c>
      <c r="E69" s="17" t="str">
        <f t="shared" si="3"/>
        <v>Unknown</v>
      </c>
      <c r="F69" s="31"/>
      <c r="G69" s="1">
        <v>3</v>
      </c>
      <c r="H69" s="80"/>
      <c r="I69" s="80"/>
      <c r="J69" s="80"/>
      <c r="K69" s="80"/>
    </row>
    <row r="70" spans="1:11" x14ac:dyDescent="0.6">
      <c r="A70" s="1">
        <v>4</v>
      </c>
      <c r="B70" s="2" t="str">
        <f>_xlfn.XLOOKUP($A70,$A$49:$E$49,$A$50:$E$50,"Unknown")</f>
        <v>Unknown</v>
      </c>
      <c r="C70" s="2" t="str">
        <f>_xlfn.XLOOKUP($A70,$A$49:$E$49,$A$51:$E$51,"Unknown")</f>
        <v>Unknown</v>
      </c>
      <c r="D70" s="17">
        <f t="shared" si="3"/>
        <v>0.54</v>
      </c>
      <c r="E70" s="17">
        <f t="shared" si="3"/>
        <v>0.34</v>
      </c>
      <c r="F70" s="31"/>
      <c r="G70" s="1">
        <v>4</v>
      </c>
      <c r="H70" s="80"/>
      <c r="I70" s="80"/>
      <c r="J70" s="80"/>
      <c r="K70" s="80"/>
    </row>
    <row r="71" spans="1:11" x14ac:dyDescent="0.6">
      <c r="A71" s="1">
        <v>5</v>
      </c>
      <c r="B71" s="2">
        <f>_xlfn.XLOOKUP($A71,$A$49:$E$49,$A$50:$E$50,"Unknown")</f>
        <v>31359</v>
      </c>
      <c r="C71" s="2" t="str">
        <f>_xlfn.XLOOKUP($A71,$A$49:$E$49,$A$51:$E$51,"Unknown")</f>
        <v>Canada</v>
      </c>
      <c r="D71" s="17">
        <f t="shared" si="3"/>
        <v>0.5</v>
      </c>
      <c r="E71" s="17">
        <f t="shared" si="3"/>
        <v>0.84</v>
      </c>
      <c r="G71" s="1">
        <v>5</v>
      </c>
      <c r="H71" s="75"/>
      <c r="I71" s="75"/>
      <c r="J71" s="75"/>
      <c r="K71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67803-22E6-48DF-842B-7999712BDA31}">
  <dimension ref="A1:K147"/>
  <sheetViews>
    <sheetView topLeftCell="A117" workbookViewId="0">
      <selection activeCell="E138" sqref="E138"/>
    </sheetView>
  </sheetViews>
  <sheetFormatPr defaultColWidth="13" defaultRowHeight="16.5" x14ac:dyDescent="0.6"/>
  <sheetData>
    <row r="1" spans="1:11" s="44" customFormat="1" ht="42" x14ac:dyDescent="1.45">
      <c r="A1" s="81" t="s">
        <v>101</v>
      </c>
    </row>
    <row r="2" spans="1:11" x14ac:dyDescent="0.6">
      <c r="A2" s="26" t="s">
        <v>39</v>
      </c>
    </row>
    <row r="5" spans="1:11" ht="27" x14ac:dyDescent="0.95">
      <c r="A5" s="47" t="s">
        <v>242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8" spans="1:11" x14ac:dyDescent="0.6">
      <c r="A8" s="11" t="s">
        <v>221</v>
      </c>
      <c r="B8" s="11"/>
      <c r="C8" s="11"/>
      <c r="D8" s="11"/>
      <c r="E8" s="11"/>
      <c r="F8" s="11"/>
      <c r="G8" s="11" t="s">
        <v>222</v>
      </c>
      <c r="H8" s="11"/>
      <c r="I8" s="11"/>
      <c r="J8" s="11"/>
      <c r="K8" s="11"/>
    </row>
    <row r="11" spans="1:11" x14ac:dyDescent="0.6">
      <c r="A11" s="11" t="s">
        <v>17</v>
      </c>
      <c r="B11" s="10"/>
      <c r="C11" s="11"/>
      <c r="D11" s="11"/>
      <c r="E11" s="11"/>
      <c r="G11" s="11" t="s">
        <v>17</v>
      </c>
      <c r="H11" s="10"/>
      <c r="I11" s="11"/>
      <c r="J11" s="11"/>
      <c r="K11" s="11"/>
    </row>
    <row r="12" spans="1:11" x14ac:dyDescent="0.6">
      <c r="A12" s="35"/>
      <c r="B12" s="36"/>
      <c r="C12" s="35"/>
      <c r="D12" s="11"/>
      <c r="E12" s="11"/>
      <c r="G12" s="35"/>
      <c r="H12" s="36"/>
      <c r="I12" s="35"/>
      <c r="J12" s="11"/>
      <c r="K12" s="11"/>
    </row>
    <row r="13" spans="1:11" ht="33" x14ac:dyDescent="0.6">
      <c r="A13" s="13" t="s">
        <v>2</v>
      </c>
      <c r="B13" s="13" t="s">
        <v>4</v>
      </c>
      <c r="C13" s="13" t="s">
        <v>3</v>
      </c>
      <c r="D13" s="13"/>
      <c r="E13" s="13"/>
      <c r="G13" s="13" t="s">
        <v>2</v>
      </c>
      <c r="H13" s="13" t="s">
        <v>4</v>
      </c>
      <c r="I13" s="13" t="s">
        <v>3</v>
      </c>
      <c r="J13" s="13"/>
      <c r="K13" s="13"/>
    </row>
    <row r="14" spans="1:11" x14ac:dyDescent="0.6">
      <c r="A14" s="1">
        <v>1</v>
      </c>
      <c r="B14" s="2">
        <v>42281</v>
      </c>
      <c r="C14" s="7" t="s">
        <v>5</v>
      </c>
      <c r="D14" s="1"/>
      <c r="E14" s="1"/>
      <c r="G14" s="1">
        <v>1</v>
      </c>
      <c r="H14" s="2">
        <v>42281</v>
      </c>
      <c r="I14" s="7" t="s">
        <v>5</v>
      </c>
      <c r="J14" s="1"/>
      <c r="K14" s="1"/>
    </row>
    <row r="15" spans="1:11" x14ac:dyDescent="0.6">
      <c r="A15" s="1">
        <v>2</v>
      </c>
      <c r="B15" s="2">
        <v>19083</v>
      </c>
      <c r="C15" s="7" t="s">
        <v>6</v>
      </c>
      <c r="D15" s="1"/>
      <c r="E15" s="1"/>
      <c r="G15" s="1">
        <v>2</v>
      </c>
      <c r="H15" s="2">
        <v>19083</v>
      </c>
      <c r="I15" s="7" t="s">
        <v>6</v>
      </c>
      <c r="J15" s="1"/>
      <c r="K15" s="1"/>
    </row>
    <row r="16" spans="1:11" x14ac:dyDescent="0.6">
      <c r="A16" s="1">
        <v>3</v>
      </c>
      <c r="B16" s="2">
        <v>17874</v>
      </c>
      <c r="C16" s="7" t="s">
        <v>7</v>
      </c>
      <c r="D16" s="1"/>
      <c r="E16" s="1"/>
      <c r="G16" s="1">
        <v>3</v>
      </c>
      <c r="H16" s="2">
        <v>17874</v>
      </c>
      <c r="I16" s="7" t="s">
        <v>7</v>
      </c>
      <c r="J16" s="1"/>
      <c r="K16" s="1"/>
    </row>
    <row r="17" spans="1:11" x14ac:dyDescent="0.6">
      <c r="A17" s="1">
        <v>5</v>
      </c>
      <c r="B17" s="2">
        <v>31359</v>
      </c>
      <c r="C17" s="7" t="s">
        <v>5</v>
      </c>
      <c r="D17" s="1"/>
      <c r="E17" s="1"/>
      <c r="G17" s="1">
        <v>5</v>
      </c>
      <c r="H17" s="2">
        <v>31359</v>
      </c>
      <c r="I17" s="7" t="s">
        <v>5</v>
      </c>
      <c r="J17" s="1"/>
      <c r="K17" s="1"/>
    </row>
    <row r="18" spans="1:11" x14ac:dyDescent="0.6">
      <c r="A18" s="1"/>
      <c r="B18" s="2"/>
      <c r="C18" s="7"/>
      <c r="D18" s="1"/>
      <c r="E18" s="1"/>
      <c r="G18" s="1"/>
      <c r="H18" s="2"/>
      <c r="I18" s="7"/>
      <c r="J18" s="1"/>
      <c r="K18" s="1"/>
    </row>
    <row r="19" spans="1:11" x14ac:dyDescent="0.6">
      <c r="B19" s="8"/>
      <c r="H19" s="8"/>
    </row>
    <row r="20" spans="1:11" x14ac:dyDescent="0.6">
      <c r="A20" s="11" t="s">
        <v>18</v>
      </c>
      <c r="B20" s="11"/>
      <c r="C20" s="11"/>
      <c r="G20" s="11" t="s">
        <v>18</v>
      </c>
      <c r="H20" s="11"/>
      <c r="I20" s="11"/>
    </row>
    <row r="21" spans="1:11" x14ac:dyDescent="0.6">
      <c r="A21" s="35"/>
      <c r="B21" s="35"/>
      <c r="C21" s="35"/>
      <c r="G21" s="35"/>
      <c r="H21" s="35"/>
      <c r="I21" s="35"/>
    </row>
    <row r="22" spans="1:11" x14ac:dyDescent="0.6">
      <c r="A22" s="13" t="s">
        <v>2</v>
      </c>
      <c r="B22" s="13" t="s">
        <v>20</v>
      </c>
      <c r="C22" s="13" t="s">
        <v>21</v>
      </c>
      <c r="G22" s="13" t="s">
        <v>2</v>
      </c>
      <c r="H22" s="13" t="s">
        <v>20</v>
      </c>
      <c r="I22" s="13" t="s">
        <v>21</v>
      </c>
    </row>
    <row r="23" spans="1:11" x14ac:dyDescent="0.6">
      <c r="A23" s="1">
        <v>1</v>
      </c>
      <c r="B23" s="17">
        <v>0.78</v>
      </c>
      <c r="C23" s="17">
        <v>0.2</v>
      </c>
      <c r="G23" s="1">
        <v>1</v>
      </c>
      <c r="H23" s="17">
        <v>0.78</v>
      </c>
      <c r="I23" s="17">
        <v>0.2</v>
      </c>
    </row>
    <row r="24" spans="1:11" x14ac:dyDescent="0.6">
      <c r="A24" s="1">
        <v>2</v>
      </c>
      <c r="B24" s="17">
        <v>0.25</v>
      </c>
      <c r="C24" s="17">
        <v>0.11</v>
      </c>
      <c r="G24" s="1">
        <v>2</v>
      </c>
      <c r="H24" s="17">
        <v>0.25</v>
      </c>
      <c r="I24" s="17">
        <v>0.11</v>
      </c>
    </row>
    <row r="25" spans="1:11" x14ac:dyDescent="0.6">
      <c r="A25" s="1">
        <v>4</v>
      </c>
      <c r="B25" s="17">
        <v>0.54</v>
      </c>
      <c r="C25" s="17">
        <v>0.34</v>
      </c>
      <c r="G25" s="1">
        <v>4</v>
      </c>
      <c r="H25" s="17">
        <v>0.54</v>
      </c>
      <c r="I25" s="17">
        <v>0.34</v>
      </c>
    </row>
    <row r="26" spans="1:11" x14ac:dyDescent="0.6">
      <c r="A26" s="1">
        <v>5</v>
      </c>
      <c r="B26" s="17">
        <v>0.5</v>
      </c>
      <c r="C26" s="17">
        <v>0.84</v>
      </c>
      <c r="G26" s="1">
        <v>5</v>
      </c>
      <c r="H26" s="17">
        <v>0.5</v>
      </c>
      <c r="I26" s="17">
        <v>0.84</v>
      </c>
    </row>
    <row r="27" spans="1:11" x14ac:dyDescent="0.6">
      <c r="B27" s="8"/>
      <c r="H27" s="8"/>
    </row>
    <row r="28" spans="1:11" x14ac:dyDescent="0.6">
      <c r="B28" s="8"/>
      <c r="H28" s="8"/>
    </row>
    <row r="29" spans="1:11" x14ac:dyDescent="0.6">
      <c r="A29" s="11" t="s">
        <v>19</v>
      </c>
      <c r="B29" s="11"/>
      <c r="C29" s="11"/>
      <c r="D29" s="11"/>
      <c r="E29" s="11"/>
      <c r="G29" s="11" t="s">
        <v>19</v>
      </c>
      <c r="H29" s="11"/>
      <c r="I29" s="11"/>
      <c r="J29" s="11"/>
      <c r="K29" s="11"/>
    </row>
    <row r="30" spans="1:11" x14ac:dyDescent="0.6">
      <c r="A30" s="35"/>
      <c r="B30" s="35"/>
      <c r="C30" s="35"/>
      <c r="D30" s="35"/>
      <c r="E30" s="35"/>
      <c r="G30" s="35"/>
      <c r="H30" s="35"/>
      <c r="I30" s="35"/>
      <c r="J30" s="35"/>
      <c r="K30" s="35"/>
    </row>
    <row r="31" spans="1:11" ht="33" x14ac:dyDescent="0.6">
      <c r="A31" s="13" t="s">
        <v>2</v>
      </c>
      <c r="B31" s="13" t="s">
        <v>4</v>
      </c>
      <c r="C31" s="13" t="s">
        <v>3</v>
      </c>
      <c r="D31" s="13" t="s">
        <v>20</v>
      </c>
      <c r="E31" s="13" t="s">
        <v>21</v>
      </c>
      <c r="G31" s="13" t="s">
        <v>2</v>
      </c>
      <c r="H31" s="13" t="s">
        <v>4</v>
      </c>
      <c r="I31" s="13" t="s">
        <v>3</v>
      </c>
      <c r="J31" s="13" t="s">
        <v>20</v>
      </c>
      <c r="K31" s="13" t="s">
        <v>21</v>
      </c>
    </row>
    <row r="32" spans="1:11" x14ac:dyDescent="0.6">
      <c r="A32" s="1">
        <v>1</v>
      </c>
      <c r="B32" s="2">
        <f>_xlfn.IFNA(
INDEX(B$14:B$17,
MATCH($A32,$A$14:$A$17,0)),
"Unknown")</f>
        <v>42281</v>
      </c>
      <c r="C32" s="2" t="str">
        <f>_xlfn.IFNA(
INDEX(C$14:C$17,
MATCH($A32,$A$14:$A$17,0)),
"Unknown")</f>
        <v>Canada</v>
      </c>
      <c r="D32" s="31">
        <f>_xlfn.IFNA(
INDEX(B$23:B$26,
MATCH($A32,$A$23:$A$26,0)),
"Unknown")</f>
        <v>0.78</v>
      </c>
      <c r="E32" s="31">
        <f>_xlfn.IFNA(
INDEX(C$23:C$26,
MATCH($A32,$A$23:$A$26,0)),
"Unknown")</f>
        <v>0.2</v>
      </c>
      <c r="G32" s="1">
        <v>1</v>
      </c>
      <c r="H32" s="79"/>
      <c r="I32" s="79"/>
      <c r="J32" s="79"/>
      <c r="K32" s="79"/>
    </row>
    <row r="33" spans="1:11" x14ac:dyDescent="0.6">
      <c r="A33" s="1">
        <v>2</v>
      </c>
      <c r="B33" s="2">
        <f t="shared" ref="B33:C36" si="0">_xlfn.IFNA(
INDEX(B$14:B$17,
MATCH($A33,$A$14:$A$17,0)),
"Unknown")</f>
        <v>19083</v>
      </c>
      <c r="C33" s="2" t="str">
        <f t="shared" si="0"/>
        <v>Zambia</v>
      </c>
      <c r="D33" s="31">
        <f t="shared" ref="D33:D36" si="1">_xlfn.IFNA(
INDEX(B$23:B$26,
MATCH($A33,$A$23:$A$26,0)),
"Unknown")</f>
        <v>0.25</v>
      </c>
      <c r="E33" s="31">
        <f t="shared" ref="E33:E36" si="2">_xlfn.IFNA(
INDEX(C$23:C$26,
MATCH($A33,$A$23:$A$26,0)),
"Unknown")</f>
        <v>0.11</v>
      </c>
      <c r="G33" s="1">
        <v>2</v>
      </c>
      <c r="H33" s="79"/>
      <c r="I33" s="79"/>
      <c r="J33" s="79"/>
      <c r="K33" s="79"/>
    </row>
    <row r="34" spans="1:11" x14ac:dyDescent="0.6">
      <c r="A34" s="1">
        <v>3</v>
      </c>
      <c r="B34" s="2">
        <f t="shared" si="0"/>
        <v>17874</v>
      </c>
      <c r="C34" s="2" t="str">
        <f t="shared" si="0"/>
        <v>Peru</v>
      </c>
      <c r="D34" s="31" t="str">
        <f t="shared" si="1"/>
        <v>Unknown</v>
      </c>
      <c r="E34" s="31" t="str">
        <f t="shared" si="2"/>
        <v>Unknown</v>
      </c>
      <c r="G34" s="1">
        <v>3</v>
      </c>
      <c r="H34" s="79"/>
      <c r="I34" s="79"/>
      <c r="J34" s="79"/>
      <c r="K34" s="79"/>
    </row>
    <row r="35" spans="1:11" x14ac:dyDescent="0.6">
      <c r="A35" s="1">
        <v>4</v>
      </c>
      <c r="B35" s="2" t="str">
        <f t="shared" si="0"/>
        <v>Unknown</v>
      </c>
      <c r="C35" s="2" t="str">
        <f t="shared" si="0"/>
        <v>Unknown</v>
      </c>
      <c r="D35" s="31">
        <f t="shared" si="1"/>
        <v>0.54</v>
      </c>
      <c r="E35" s="31">
        <f t="shared" si="2"/>
        <v>0.34</v>
      </c>
      <c r="G35" s="1">
        <v>4</v>
      </c>
      <c r="H35" s="79"/>
      <c r="I35" s="79"/>
      <c r="J35" s="79"/>
      <c r="K35" s="79"/>
    </row>
    <row r="36" spans="1:11" x14ac:dyDescent="0.6">
      <c r="A36" s="1">
        <v>5</v>
      </c>
      <c r="B36" s="2">
        <f t="shared" si="0"/>
        <v>31359</v>
      </c>
      <c r="C36" s="2" t="str">
        <f t="shared" si="0"/>
        <v>Canada</v>
      </c>
      <c r="D36" s="31">
        <f t="shared" si="1"/>
        <v>0.5</v>
      </c>
      <c r="E36" s="31">
        <f t="shared" si="2"/>
        <v>0.84</v>
      </c>
      <c r="G36" s="1">
        <v>5</v>
      </c>
      <c r="H36" s="79"/>
      <c r="I36" s="79"/>
      <c r="J36" s="79"/>
      <c r="K36" s="79"/>
    </row>
    <row r="37" spans="1:11" x14ac:dyDescent="0.6">
      <c r="A37" s="1"/>
      <c r="B37" s="2"/>
      <c r="C37" s="2"/>
      <c r="D37" s="31"/>
      <c r="E37" s="31"/>
      <c r="G37" s="1"/>
      <c r="H37" s="2"/>
      <c r="I37" s="2"/>
      <c r="J37" s="2"/>
      <c r="K37" s="2"/>
    </row>
    <row r="38" spans="1:11" x14ac:dyDescent="0.6">
      <c r="A38" s="1"/>
      <c r="B38" s="2"/>
      <c r="C38" s="2"/>
      <c r="D38" s="31"/>
      <c r="E38" s="31"/>
      <c r="G38" s="1"/>
      <c r="H38" s="2"/>
      <c r="I38" s="2"/>
      <c r="J38" s="2"/>
      <c r="K38" s="2"/>
    </row>
    <row r="39" spans="1:11" x14ac:dyDescent="0.6">
      <c r="A39" s="1"/>
      <c r="B39" s="2"/>
      <c r="C39" s="2"/>
      <c r="D39" s="31"/>
      <c r="E39" s="31"/>
      <c r="G39" s="1"/>
      <c r="H39" s="2"/>
      <c r="I39" s="2"/>
      <c r="J39" s="2"/>
      <c r="K39" s="2"/>
    </row>
    <row r="40" spans="1:11" x14ac:dyDescent="0.6">
      <c r="A40" s="1"/>
      <c r="B40" s="2"/>
      <c r="C40" s="2"/>
      <c r="D40" s="31"/>
      <c r="E40" s="31"/>
      <c r="G40" s="1"/>
      <c r="H40" s="2"/>
      <c r="I40" s="2"/>
      <c r="J40" s="2"/>
      <c r="K40" s="2"/>
    </row>
    <row r="41" spans="1:11" x14ac:dyDescent="0.6">
      <c r="A41" s="1"/>
      <c r="B41" s="2"/>
      <c r="C41" s="2"/>
      <c r="D41" s="31"/>
      <c r="E41" s="31"/>
      <c r="G41" s="1"/>
      <c r="H41" s="2"/>
      <c r="I41" s="2"/>
      <c r="J41" s="2"/>
      <c r="K41" s="2"/>
    </row>
    <row r="42" spans="1:11" x14ac:dyDescent="0.6">
      <c r="A42" s="1"/>
      <c r="B42" s="2"/>
      <c r="C42" s="2"/>
      <c r="D42" s="31"/>
      <c r="E42" s="31"/>
      <c r="G42" s="1"/>
      <c r="H42" s="2"/>
      <c r="I42" s="2"/>
      <c r="J42" s="2"/>
      <c r="K42" s="2"/>
    </row>
    <row r="43" spans="1:11" x14ac:dyDescent="0.6">
      <c r="A43" s="1"/>
      <c r="B43" s="2"/>
      <c r="C43" s="2"/>
      <c r="D43" s="31"/>
      <c r="E43" s="31"/>
      <c r="G43" s="1"/>
      <c r="H43" s="2"/>
      <c r="I43" s="2"/>
      <c r="J43" s="2"/>
      <c r="K43" s="2"/>
    </row>
    <row r="44" spans="1:11" x14ac:dyDescent="0.6">
      <c r="A44" s="1"/>
      <c r="B44" s="2"/>
      <c r="C44" s="2"/>
      <c r="D44" s="31"/>
      <c r="E44" s="31"/>
      <c r="G44" s="1"/>
      <c r="H44" s="2"/>
      <c r="I44" s="2"/>
      <c r="J44" s="2"/>
      <c r="K44" s="2"/>
    </row>
    <row r="45" spans="1:11" x14ac:dyDescent="0.6">
      <c r="A45" s="1"/>
      <c r="B45" s="2"/>
      <c r="C45" s="2"/>
      <c r="D45" s="31"/>
      <c r="E45" s="31"/>
      <c r="G45" s="1"/>
      <c r="H45" s="2"/>
      <c r="I45" s="2"/>
      <c r="J45" s="2"/>
      <c r="K45" s="2"/>
    </row>
    <row r="46" spans="1:11" x14ac:dyDescent="0.6">
      <c r="A46" s="1"/>
      <c r="B46" s="2"/>
      <c r="C46" s="2"/>
      <c r="D46" s="31"/>
      <c r="E46" s="31"/>
      <c r="G46" s="1"/>
      <c r="H46" s="2"/>
      <c r="I46" s="2"/>
      <c r="J46" s="2"/>
      <c r="K46" s="2"/>
    </row>
    <row r="47" spans="1:11" s="47" customFormat="1" ht="27" x14ac:dyDescent="0.95">
      <c r="A47" s="47" t="s">
        <v>243</v>
      </c>
    </row>
    <row r="50" spans="1:11" s="11" customFormat="1" x14ac:dyDescent="0.6">
      <c r="A50" s="11" t="s">
        <v>221</v>
      </c>
      <c r="G50" s="11" t="s">
        <v>222</v>
      </c>
    </row>
    <row r="53" spans="1:11" x14ac:dyDescent="0.6">
      <c r="A53" s="11" t="s">
        <v>17</v>
      </c>
      <c r="B53" s="10"/>
      <c r="C53" s="11"/>
      <c r="D53" s="11"/>
      <c r="E53" s="11"/>
      <c r="G53" s="11" t="s">
        <v>17</v>
      </c>
      <c r="H53" s="10"/>
      <c r="I53" s="11"/>
      <c r="J53" s="11"/>
      <c r="K53" s="11"/>
    </row>
    <row r="54" spans="1:11" x14ac:dyDescent="0.6">
      <c r="A54" s="35"/>
      <c r="B54" s="36"/>
      <c r="C54" s="35"/>
      <c r="D54" s="11"/>
      <c r="E54" s="11"/>
      <c r="G54" s="35"/>
      <c r="H54" s="36"/>
      <c r="I54" s="35"/>
      <c r="J54" s="11"/>
      <c r="K54" s="11"/>
    </row>
    <row r="55" spans="1:11" ht="33" x14ac:dyDescent="0.6">
      <c r="A55" s="13" t="s">
        <v>2</v>
      </c>
      <c r="B55" s="13" t="s">
        <v>4</v>
      </c>
      <c r="C55" s="13" t="s">
        <v>3</v>
      </c>
      <c r="D55" s="13"/>
      <c r="E55" s="13"/>
      <c r="G55" s="13" t="s">
        <v>2</v>
      </c>
      <c r="H55" s="13" t="s">
        <v>4</v>
      </c>
      <c r="I55" s="13" t="s">
        <v>3</v>
      </c>
      <c r="J55" s="13"/>
      <c r="K55" s="13"/>
    </row>
    <row r="56" spans="1:11" x14ac:dyDescent="0.6">
      <c r="A56" s="1">
        <v>1</v>
      </c>
      <c r="B56" s="2">
        <v>42281</v>
      </c>
      <c r="C56" s="7" t="s">
        <v>5</v>
      </c>
      <c r="D56" s="1"/>
      <c r="E56" s="1"/>
      <c r="G56" s="1">
        <v>1</v>
      </c>
      <c r="H56" s="2">
        <v>42281</v>
      </c>
      <c r="I56" s="7" t="s">
        <v>5</v>
      </c>
      <c r="J56" s="1"/>
      <c r="K56" s="1"/>
    </row>
    <row r="57" spans="1:11" x14ac:dyDescent="0.6">
      <c r="A57" s="1">
        <v>2</v>
      </c>
      <c r="B57" s="2">
        <v>19083</v>
      </c>
      <c r="C57" s="7" t="s">
        <v>6</v>
      </c>
      <c r="D57" s="1"/>
      <c r="E57" s="1"/>
      <c r="G57" s="1">
        <v>2</v>
      </c>
      <c r="H57" s="2">
        <v>19083</v>
      </c>
      <c r="I57" s="7" t="s">
        <v>6</v>
      </c>
      <c r="J57" s="1"/>
      <c r="K57" s="1"/>
    </row>
    <row r="58" spans="1:11" x14ac:dyDescent="0.6">
      <c r="A58" s="1">
        <v>3</v>
      </c>
      <c r="B58" s="2">
        <v>17874</v>
      </c>
      <c r="C58" s="7" t="s">
        <v>7</v>
      </c>
      <c r="D58" s="1"/>
      <c r="E58" s="1"/>
      <c r="G58" s="1">
        <v>3</v>
      </c>
      <c r="H58" s="2">
        <v>17874</v>
      </c>
      <c r="I58" s="7" t="s">
        <v>7</v>
      </c>
      <c r="J58" s="1"/>
      <c r="K58" s="1"/>
    </row>
    <row r="59" spans="1:11" x14ac:dyDescent="0.6">
      <c r="A59" s="1">
        <v>5</v>
      </c>
      <c r="B59" s="2">
        <v>31359</v>
      </c>
      <c r="C59" s="7" t="s">
        <v>5</v>
      </c>
      <c r="D59" s="1"/>
      <c r="E59" s="1"/>
      <c r="G59" s="1">
        <v>5</v>
      </c>
      <c r="H59" s="2">
        <v>31359</v>
      </c>
      <c r="I59" s="7" t="s">
        <v>5</v>
      </c>
      <c r="J59" s="1"/>
      <c r="K59" s="1"/>
    </row>
    <row r="60" spans="1:11" x14ac:dyDescent="0.6">
      <c r="A60" s="1"/>
      <c r="B60" s="2"/>
      <c r="C60" s="7"/>
      <c r="D60" s="1"/>
      <c r="E60" s="1"/>
      <c r="G60" s="1"/>
      <c r="H60" s="2"/>
      <c r="I60" s="7"/>
      <c r="J60" s="1"/>
      <c r="K60" s="1"/>
    </row>
    <row r="61" spans="1:11" x14ac:dyDescent="0.6">
      <c r="B61" s="8"/>
      <c r="H61" s="8"/>
    </row>
    <row r="62" spans="1:11" x14ac:dyDescent="0.6">
      <c r="A62" s="11" t="s">
        <v>18</v>
      </c>
      <c r="B62" s="11"/>
      <c r="C62" s="11"/>
      <c r="G62" s="11" t="s">
        <v>18</v>
      </c>
      <c r="H62" s="11"/>
      <c r="I62" s="11"/>
    </row>
    <row r="63" spans="1:11" x14ac:dyDescent="0.6">
      <c r="A63" s="35"/>
      <c r="B63" s="35"/>
      <c r="C63" s="35"/>
      <c r="G63" s="35"/>
      <c r="H63" s="35"/>
      <c r="I63" s="35"/>
    </row>
    <row r="64" spans="1:11" x14ac:dyDescent="0.6">
      <c r="A64" s="13" t="s">
        <v>2</v>
      </c>
      <c r="B64" s="13" t="s">
        <v>20</v>
      </c>
      <c r="C64" s="13" t="s">
        <v>21</v>
      </c>
      <c r="G64" s="13" t="s">
        <v>2</v>
      </c>
      <c r="H64" s="13" t="s">
        <v>20</v>
      </c>
      <c r="I64" s="13" t="s">
        <v>21</v>
      </c>
    </row>
    <row r="65" spans="1:11" x14ac:dyDescent="0.6">
      <c r="A65" s="1">
        <v>1</v>
      </c>
      <c r="B65" s="17">
        <v>0.78</v>
      </c>
      <c r="C65" s="17">
        <v>0.2</v>
      </c>
      <c r="G65" s="1">
        <v>1</v>
      </c>
      <c r="H65" s="17">
        <v>0.78</v>
      </c>
      <c r="I65" s="17">
        <v>0.2</v>
      </c>
    </row>
    <row r="66" spans="1:11" x14ac:dyDescent="0.6">
      <c r="A66" s="1">
        <v>2</v>
      </c>
      <c r="B66" s="17">
        <v>0.25</v>
      </c>
      <c r="C66" s="17">
        <v>0.11</v>
      </c>
      <c r="G66" s="1">
        <v>2</v>
      </c>
      <c r="H66" s="17">
        <v>0.25</v>
      </c>
      <c r="I66" s="17">
        <v>0.11</v>
      </c>
    </row>
    <row r="67" spans="1:11" x14ac:dyDescent="0.6">
      <c r="A67" s="1">
        <v>4</v>
      </c>
      <c r="B67" s="17">
        <v>0.54</v>
      </c>
      <c r="C67" s="17">
        <v>0.34</v>
      </c>
      <c r="G67" s="1">
        <v>4</v>
      </c>
      <c r="H67" s="17">
        <v>0.54</v>
      </c>
      <c r="I67" s="17">
        <v>0.34</v>
      </c>
    </row>
    <row r="68" spans="1:11" x14ac:dyDescent="0.6">
      <c r="A68" s="1">
        <v>5</v>
      </c>
      <c r="B68" s="17">
        <v>0.5</v>
      </c>
      <c r="C68" s="17">
        <v>0.84</v>
      </c>
      <c r="G68" s="1">
        <v>5</v>
      </c>
      <c r="H68" s="17">
        <v>0.5</v>
      </c>
      <c r="I68" s="17">
        <v>0.84</v>
      </c>
    </row>
    <row r="69" spans="1:11" x14ac:dyDescent="0.6">
      <c r="B69" s="8"/>
      <c r="H69" s="8"/>
    </row>
    <row r="70" spans="1:11" x14ac:dyDescent="0.6">
      <c r="B70" s="8"/>
      <c r="H70" s="8"/>
    </row>
    <row r="71" spans="1:11" x14ac:dyDescent="0.6">
      <c r="A71" s="11" t="s">
        <v>19</v>
      </c>
      <c r="B71" s="11"/>
      <c r="C71" s="11"/>
      <c r="D71" s="11"/>
      <c r="E71" s="11"/>
      <c r="G71" s="11" t="s">
        <v>19</v>
      </c>
      <c r="H71" s="11"/>
      <c r="I71" s="11"/>
      <c r="J71" s="11"/>
      <c r="K71" s="11"/>
    </row>
    <row r="72" spans="1:11" x14ac:dyDescent="0.6">
      <c r="A72" s="35"/>
      <c r="B72" s="35"/>
      <c r="C72" s="35"/>
      <c r="D72" s="35"/>
      <c r="E72" s="35"/>
      <c r="G72" s="35"/>
      <c r="H72" s="35"/>
      <c r="I72" s="35"/>
      <c r="J72" s="35"/>
      <c r="K72" s="35"/>
    </row>
    <row r="73" spans="1:11" ht="33" x14ac:dyDescent="0.6">
      <c r="A73" s="13" t="s">
        <v>2</v>
      </c>
      <c r="B73" s="13" t="s">
        <v>4</v>
      </c>
      <c r="C73" s="13" t="s">
        <v>3</v>
      </c>
      <c r="D73" s="13" t="s">
        <v>20</v>
      </c>
      <c r="E73" s="13" t="s">
        <v>21</v>
      </c>
      <c r="G73" s="13" t="s">
        <v>2</v>
      </c>
      <c r="H73" s="13" t="s">
        <v>4</v>
      </c>
      <c r="I73" s="13" t="s">
        <v>3</v>
      </c>
      <c r="J73" s="13" t="s">
        <v>20</v>
      </c>
      <c r="K73" s="13" t="s">
        <v>21</v>
      </c>
    </row>
    <row r="74" spans="1:11" x14ac:dyDescent="0.6">
      <c r="A74" s="1">
        <v>1</v>
      </c>
      <c r="B74" s="2">
        <f t="shared" ref="B74:C78" si="3">_xlfn.IFNA(
INDEX($B$56:$C$59,
MATCH($A74,$A$56:$A$59,0),
MATCH(B$73,$B$55:$C$55,0)),
"Unknown")</f>
        <v>42281</v>
      </c>
      <c r="C74" s="2" t="str">
        <f t="shared" si="3"/>
        <v>Canada</v>
      </c>
      <c r="D74" s="31">
        <f>_xlfn.IFNA(
INDEX($B$65:$C$68,
MATCH($A74,$A$65:$A$68,0),
MATCH(D$73,$B$64:$C$64,0)),
"Unknown")</f>
        <v>0.78</v>
      </c>
      <c r="E74" s="31">
        <f>_xlfn.IFNA(
INDEX($B$65:$C$68,
MATCH($A74,$A$65:$A$68,0),
MATCH(E$73,$B$64:$C$64,0)),
"Unknown")</f>
        <v>0.2</v>
      </c>
      <c r="G74" s="1">
        <v>1</v>
      </c>
      <c r="H74" s="79"/>
      <c r="I74" s="79"/>
      <c r="J74" s="79"/>
      <c r="K74" s="79"/>
    </row>
    <row r="75" spans="1:11" x14ac:dyDescent="0.6">
      <c r="A75" s="1">
        <v>2</v>
      </c>
      <c r="B75" s="2">
        <f t="shared" si="3"/>
        <v>19083</v>
      </c>
      <c r="C75" s="2" t="str">
        <f t="shared" si="3"/>
        <v>Zambia</v>
      </c>
      <c r="D75" s="31">
        <f t="shared" ref="D75:E78" si="4">_xlfn.IFNA(
INDEX($B$65:$C$68,
MATCH($A75,$A$65:$A$68,0),
MATCH(D$73,$B$64:$C$64,0)),
"Unknown")</f>
        <v>0.25</v>
      </c>
      <c r="E75" s="31">
        <f t="shared" si="4"/>
        <v>0.11</v>
      </c>
      <c r="G75" s="1">
        <v>2</v>
      </c>
      <c r="H75" s="79"/>
      <c r="I75" s="79"/>
      <c r="J75" s="79"/>
      <c r="K75" s="79"/>
    </row>
    <row r="76" spans="1:11" x14ac:dyDescent="0.6">
      <c r="A76" s="1">
        <v>3</v>
      </c>
      <c r="B76" s="2">
        <f t="shared" si="3"/>
        <v>17874</v>
      </c>
      <c r="C76" s="2" t="str">
        <f t="shared" si="3"/>
        <v>Peru</v>
      </c>
      <c r="D76" s="31" t="str">
        <f t="shared" si="4"/>
        <v>Unknown</v>
      </c>
      <c r="E76" s="31" t="str">
        <f t="shared" si="4"/>
        <v>Unknown</v>
      </c>
      <c r="G76" s="1">
        <v>3</v>
      </c>
      <c r="H76" s="79"/>
      <c r="I76" s="79"/>
      <c r="J76" s="79"/>
      <c r="K76" s="79"/>
    </row>
    <row r="77" spans="1:11" x14ac:dyDescent="0.6">
      <c r="A77" s="1">
        <v>4</v>
      </c>
      <c r="B77" s="2" t="str">
        <f t="shared" si="3"/>
        <v>Unknown</v>
      </c>
      <c r="C77" s="2" t="str">
        <f t="shared" si="3"/>
        <v>Unknown</v>
      </c>
      <c r="D77" s="31">
        <f t="shared" si="4"/>
        <v>0.54</v>
      </c>
      <c r="E77" s="31">
        <f t="shared" si="4"/>
        <v>0.34</v>
      </c>
      <c r="G77" s="1">
        <v>4</v>
      </c>
      <c r="H77" s="79"/>
      <c r="I77" s="79"/>
      <c r="J77" s="79"/>
      <c r="K77" s="79"/>
    </row>
    <row r="78" spans="1:11" x14ac:dyDescent="0.6">
      <c r="A78" s="1">
        <v>5</v>
      </c>
      <c r="B78" s="2">
        <f t="shared" si="3"/>
        <v>31359</v>
      </c>
      <c r="C78" s="2" t="str">
        <f t="shared" si="3"/>
        <v>Canada</v>
      </c>
      <c r="D78" s="31">
        <f t="shared" si="4"/>
        <v>0.5</v>
      </c>
      <c r="E78" s="31">
        <f t="shared" si="4"/>
        <v>0.84</v>
      </c>
      <c r="G78" s="1">
        <v>5</v>
      </c>
      <c r="H78" s="79"/>
      <c r="I78" s="79"/>
      <c r="J78" s="79"/>
      <c r="K78" s="79"/>
    </row>
    <row r="89" spans="1:11" s="47" customFormat="1" ht="27" x14ac:dyDescent="0.95">
      <c r="A89" s="47" t="s">
        <v>244</v>
      </c>
    </row>
    <row r="92" spans="1:11" s="11" customFormat="1" x14ac:dyDescent="0.6">
      <c r="A92" s="11" t="s">
        <v>221</v>
      </c>
      <c r="G92" s="11" t="s">
        <v>222</v>
      </c>
    </row>
    <row r="95" spans="1:11" x14ac:dyDescent="0.6">
      <c r="A95" s="11" t="s">
        <v>17</v>
      </c>
      <c r="B95" s="10"/>
      <c r="C95" s="11"/>
      <c r="D95" s="11"/>
      <c r="E95" s="11"/>
      <c r="G95" s="11" t="s">
        <v>17</v>
      </c>
      <c r="H95" s="10"/>
      <c r="I95" s="11"/>
      <c r="J95" s="11"/>
      <c r="K95" s="11"/>
    </row>
    <row r="96" spans="1:11" x14ac:dyDescent="0.6">
      <c r="A96" s="35"/>
      <c r="B96" s="36"/>
      <c r="C96" s="35"/>
      <c r="D96" s="11"/>
      <c r="E96" s="11"/>
      <c r="G96" s="35"/>
      <c r="H96" s="36"/>
      <c r="I96" s="35"/>
      <c r="J96" s="11"/>
      <c r="K96" s="11"/>
    </row>
    <row r="97" spans="1:11" ht="33" x14ac:dyDescent="0.6">
      <c r="A97" s="11" t="s">
        <v>2</v>
      </c>
      <c r="B97" s="13" t="s">
        <v>28</v>
      </c>
      <c r="C97" s="13"/>
      <c r="D97" s="13"/>
      <c r="E97" s="13"/>
      <c r="G97" s="11" t="s">
        <v>2</v>
      </c>
      <c r="H97" s="13" t="s">
        <v>28</v>
      </c>
      <c r="I97" s="13"/>
      <c r="J97" s="13"/>
      <c r="K97" s="13"/>
    </row>
    <row r="98" spans="1:11" x14ac:dyDescent="0.6">
      <c r="A98" s="1">
        <v>1</v>
      </c>
      <c r="B98" s="1" t="s">
        <v>31</v>
      </c>
      <c r="C98" s="7"/>
      <c r="D98" s="1"/>
      <c r="E98" s="1"/>
      <c r="G98" s="1">
        <v>1</v>
      </c>
      <c r="H98" s="1" t="s">
        <v>31</v>
      </c>
      <c r="I98" s="7"/>
      <c r="J98" s="1"/>
      <c r="K98" s="1"/>
    </row>
    <row r="99" spans="1:11" x14ac:dyDescent="0.6">
      <c r="A99" s="1">
        <v>2</v>
      </c>
      <c r="B99" s="1" t="s">
        <v>31</v>
      </c>
      <c r="C99" s="7"/>
      <c r="D99" s="1"/>
      <c r="E99" s="1"/>
      <c r="G99" s="1">
        <v>2</v>
      </c>
      <c r="H99" s="1" t="s">
        <v>31</v>
      </c>
      <c r="I99" s="7"/>
      <c r="J99" s="1"/>
      <c r="K99" s="1"/>
    </row>
    <row r="100" spans="1:11" x14ac:dyDescent="0.6">
      <c r="A100" s="1">
        <v>4</v>
      </c>
      <c r="B100" s="1" t="s">
        <v>31</v>
      </c>
      <c r="C100" s="7"/>
      <c r="D100" s="1"/>
      <c r="E100" s="1"/>
      <c r="G100" s="1">
        <v>4</v>
      </c>
      <c r="H100" s="1" t="s">
        <v>31</v>
      </c>
      <c r="I100" s="7"/>
      <c r="J100" s="1"/>
      <c r="K100" s="1"/>
    </row>
    <row r="101" spans="1:11" x14ac:dyDescent="0.6">
      <c r="A101" s="1">
        <v>5</v>
      </c>
      <c r="B101" s="1" t="s">
        <v>31</v>
      </c>
      <c r="C101" s="7"/>
      <c r="D101" s="1"/>
      <c r="E101" s="1"/>
      <c r="G101" s="1">
        <v>5</v>
      </c>
      <c r="H101" s="1" t="s">
        <v>31</v>
      </c>
      <c r="I101" s="7"/>
      <c r="J101" s="1"/>
      <c r="K101" s="1"/>
    </row>
    <row r="102" spans="1:11" x14ac:dyDescent="0.6">
      <c r="A102" s="1">
        <v>6</v>
      </c>
      <c r="B102" s="1" t="s">
        <v>33</v>
      </c>
      <c r="C102" s="7"/>
      <c r="D102" s="1"/>
      <c r="E102" s="1"/>
      <c r="G102" s="1">
        <v>6</v>
      </c>
      <c r="H102" s="1" t="s">
        <v>33</v>
      </c>
      <c r="I102" s="7"/>
      <c r="J102" s="1"/>
      <c r="K102" s="1"/>
    </row>
    <row r="103" spans="1:11" x14ac:dyDescent="0.6">
      <c r="A103" s="1">
        <v>7</v>
      </c>
      <c r="B103" s="1" t="s">
        <v>33</v>
      </c>
      <c r="C103" s="7"/>
      <c r="D103" s="1"/>
      <c r="E103" s="1"/>
      <c r="G103" s="1">
        <v>7</v>
      </c>
      <c r="H103" s="1" t="s">
        <v>33</v>
      </c>
      <c r="I103" s="7"/>
      <c r="J103" s="1"/>
      <c r="K103" s="1"/>
    </row>
    <row r="104" spans="1:11" x14ac:dyDescent="0.6">
      <c r="A104" s="1">
        <v>8</v>
      </c>
      <c r="B104" s="1" t="s">
        <v>33</v>
      </c>
      <c r="C104" s="7"/>
      <c r="D104" s="1"/>
      <c r="E104" s="1"/>
      <c r="G104" s="1">
        <v>8</v>
      </c>
      <c r="H104" s="1" t="s">
        <v>33</v>
      </c>
      <c r="I104" s="7"/>
      <c r="J104" s="1"/>
      <c r="K104" s="1"/>
    </row>
    <row r="105" spans="1:11" x14ac:dyDescent="0.6">
      <c r="A105" s="1">
        <v>9</v>
      </c>
      <c r="B105" s="1" t="s">
        <v>33</v>
      </c>
      <c r="C105" s="7"/>
      <c r="D105" s="1"/>
      <c r="E105" s="1"/>
      <c r="G105" s="1">
        <v>9</v>
      </c>
      <c r="H105" s="1" t="s">
        <v>33</v>
      </c>
      <c r="I105" s="7"/>
      <c r="J105" s="1"/>
      <c r="K105" s="1"/>
    </row>
    <row r="106" spans="1:11" x14ac:dyDescent="0.6">
      <c r="A106" s="1">
        <v>10</v>
      </c>
      <c r="B106" s="1" t="s">
        <v>33</v>
      </c>
      <c r="C106" s="7"/>
      <c r="D106" s="1"/>
      <c r="E106" s="1"/>
      <c r="G106" s="1">
        <v>10</v>
      </c>
      <c r="H106" s="1" t="s">
        <v>33</v>
      </c>
      <c r="I106" s="7"/>
      <c r="J106" s="1"/>
      <c r="K106" s="1"/>
    </row>
    <row r="107" spans="1:11" x14ac:dyDescent="0.6">
      <c r="A107" s="1"/>
      <c r="B107" s="2"/>
      <c r="C107" s="7"/>
      <c r="D107" s="1"/>
      <c r="E107" s="1"/>
      <c r="G107" s="1"/>
      <c r="H107" s="2"/>
      <c r="I107" s="7"/>
      <c r="J107" s="1"/>
      <c r="K107" s="1"/>
    </row>
    <row r="108" spans="1:11" x14ac:dyDescent="0.6">
      <c r="A108" s="1"/>
      <c r="B108" s="2"/>
      <c r="C108" s="7"/>
      <c r="D108" s="1"/>
      <c r="E108" s="1"/>
      <c r="G108" s="1"/>
      <c r="H108" s="2"/>
      <c r="I108" s="7"/>
      <c r="J108" s="1"/>
      <c r="K108" s="1"/>
    </row>
    <row r="109" spans="1:11" x14ac:dyDescent="0.6">
      <c r="A109" s="11" t="s">
        <v>18</v>
      </c>
      <c r="B109" s="11"/>
      <c r="C109" s="11"/>
      <c r="G109" s="11" t="s">
        <v>18</v>
      </c>
      <c r="H109" s="4"/>
    </row>
    <row r="110" spans="1:11" x14ac:dyDescent="0.6">
      <c r="A110" s="35"/>
      <c r="B110" s="35"/>
      <c r="C110" s="35"/>
      <c r="G110" s="1"/>
      <c r="H110" s="4"/>
    </row>
    <row r="111" spans="1:11" ht="66" x14ac:dyDescent="0.6">
      <c r="A111" s="11" t="s">
        <v>2</v>
      </c>
      <c r="B111" s="10" t="s">
        <v>32</v>
      </c>
      <c r="C111" s="11" t="s">
        <v>204</v>
      </c>
      <c r="G111" s="11" t="s">
        <v>2</v>
      </c>
      <c r="H111" s="10" t="s">
        <v>32</v>
      </c>
      <c r="I111" s="11" t="s">
        <v>204</v>
      </c>
    </row>
    <row r="112" spans="1:11" x14ac:dyDescent="0.6">
      <c r="A112" s="1">
        <v>1</v>
      </c>
      <c r="B112" s="24">
        <v>0.9</v>
      </c>
      <c r="C112" t="s">
        <v>205</v>
      </c>
      <c r="G112" s="1">
        <v>1</v>
      </c>
      <c r="H112" s="24">
        <v>0.9</v>
      </c>
      <c r="I112" t="s">
        <v>205</v>
      </c>
    </row>
    <row r="113" spans="1:9" x14ac:dyDescent="0.6">
      <c r="A113" s="1">
        <v>2</v>
      </c>
      <c r="B113" s="24">
        <v>0.95</v>
      </c>
      <c r="C113" t="s">
        <v>205</v>
      </c>
      <c r="G113" s="1">
        <v>2</v>
      </c>
      <c r="H113" s="24">
        <v>0.95</v>
      </c>
      <c r="I113" t="s">
        <v>205</v>
      </c>
    </row>
    <row r="114" spans="1:9" x14ac:dyDescent="0.6">
      <c r="A114" s="1">
        <v>3</v>
      </c>
      <c r="B114" s="24">
        <v>0.94</v>
      </c>
      <c r="C114" t="s">
        <v>205</v>
      </c>
      <c r="G114" s="1">
        <v>3</v>
      </c>
      <c r="H114" s="24">
        <v>0.94</v>
      </c>
      <c r="I114" t="s">
        <v>205</v>
      </c>
    </row>
    <row r="115" spans="1:9" x14ac:dyDescent="0.6">
      <c r="A115" s="1">
        <v>4</v>
      </c>
      <c r="B115" s="24">
        <v>0.99</v>
      </c>
      <c r="C115" t="s">
        <v>205</v>
      </c>
      <c r="G115" s="1">
        <v>4</v>
      </c>
      <c r="H115" s="24">
        <v>0.99</v>
      </c>
      <c r="I115" t="s">
        <v>205</v>
      </c>
    </row>
    <row r="116" spans="1:9" x14ac:dyDescent="0.6">
      <c r="A116" s="1">
        <v>5</v>
      </c>
      <c r="B116" s="24">
        <v>0.93</v>
      </c>
      <c r="C116" t="s">
        <v>205</v>
      </c>
      <c r="G116" s="1">
        <v>5</v>
      </c>
      <c r="H116" s="24">
        <v>0.93</v>
      </c>
      <c r="I116" t="s">
        <v>205</v>
      </c>
    </row>
    <row r="117" spans="1:9" x14ac:dyDescent="0.6">
      <c r="A117" s="1">
        <v>6</v>
      </c>
      <c r="B117" s="24">
        <v>0.45</v>
      </c>
      <c r="C117" t="s">
        <v>205</v>
      </c>
      <c r="G117" s="1">
        <v>6</v>
      </c>
      <c r="H117" s="24">
        <v>0.45</v>
      </c>
      <c r="I117" t="s">
        <v>205</v>
      </c>
    </row>
    <row r="118" spans="1:9" x14ac:dyDescent="0.6">
      <c r="A118" s="1">
        <v>7</v>
      </c>
      <c r="B118" s="24">
        <v>0.5</v>
      </c>
      <c r="C118" t="s">
        <v>205</v>
      </c>
      <c r="G118" s="1">
        <v>7</v>
      </c>
      <c r="H118" s="24">
        <v>0.5</v>
      </c>
      <c r="I118" t="s">
        <v>205</v>
      </c>
    </row>
    <row r="119" spans="1:9" x14ac:dyDescent="0.6">
      <c r="A119" s="1">
        <v>8</v>
      </c>
      <c r="B119" s="24">
        <v>0.6</v>
      </c>
      <c r="C119" t="s">
        <v>205</v>
      </c>
      <c r="G119" s="1">
        <v>8</v>
      </c>
      <c r="H119" s="24">
        <v>0.6</v>
      </c>
      <c r="I119" t="s">
        <v>205</v>
      </c>
    </row>
    <row r="120" spans="1:9" x14ac:dyDescent="0.6">
      <c r="A120" s="1">
        <v>9</v>
      </c>
      <c r="B120" s="24">
        <v>0.45</v>
      </c>
      <c r="C120" t="s">
        <v>205</v>
      </c>
      <c r="G120" s="1">
        <v>9</v>
      </c>
      <c r="H120" s="24">
        <v>0.45</v>
      </c>
      <c r="I120" t="s">
        <v>205</v>
      </c>
    </row>
    <row r="121" spans="1:9" x14ac:dyDescent="0.6">
      <c r="A121" s="1">
        <v>10</v>
      </c>
      <c r="B121" s="24">
        <v>0.38</v>
      </c>
      <c r="C121" t="s">
        <v>205</v>
      </c>
      <c r="G121" s="1">
        <v>10</v>
      </c>
      <c r="H121" s="24">
        <v>0.38</v>
      </c>
      <c r="I121" t="s">
        <v>205</v>
      </c>
    </row>
    <row r="122" spans="1:9" x14ac:dyDescent="0.6">
      <c r="A122" s="1">
        <v>1</v>
      </c>
      <c r="B122" s="24">
        <v>0.92</v>
      </c>
      <c r="C122" t="s">
        <v>206</v>
      </c>
      <c r="G122" s="1">
        <v>1</v>
      </c>
      <c r="H122" s="24">
        <v>0.92</v>
      </c>
      <c r="I122" t="s">
        <v>206</v>
      </c>
    </row>
    <row r="123" spans="1:9" x14ac:dyDescent="0.6">
      <c r="A123" s="1">
        <v>2</v>
      </c>
      <c r="B123" s="24">
        <v>0.98</v>
      </c>
      <c r="C123" t="s">
        <v>206</v>
      </c>
      <c r="G123" s="1">
        <v>2</v>
      </c>
      <c r="H123" s="24">
        <v>0.98</v>
      </c>
      <c r="I123" t="s">
        <v>206</v>
      </c>
    </row>
    <row r="124" spans="1:9" x14ac:dyDescent="0.6">
      <c r="A124" s="1">
        <v>3</v>
      </c>
      <c r="B124" s="24">
        <v>0.95</v>
      </c>
      <c r="C124" t="s">
        <v>206</v>
      </c>
      <c r="G124" s="1">
        <v>3</v>
      </c>
      <c r="H124" s="24">
        <v>0.95</v>
      </c>
      <c r="I124" t="s">
        <v>206</v>
      </c>
    </row>
    <row r="125" spans="1:9" x14ac:dyDescent="0.6">
      <c r="A125" s="1">
        <v>4</v>
      </c>
      <c r="B125" s="24">
        <v>1</v>
      </c>
      <c r="C125" t="s">
        <v>206</v>
      </c>
      <c r="G125" s="1">
        <v>4</v>
      </c>
      <c r="H125" s="24">
        <v>1</v>
      </c>
      <c r="I125" t="s">
        <v>206</v>
      </c>
    </row>
    <row r="126" spans="1:9" x14ac:dyDescent="0.6">
      <c r="A126" s="1">
        <v>5</v>
      </c>
      <c r="B126" s="24">
        <v>0.96</v>
      </c>
      <c r="C126" t="s">
        <v>206</v>
      </c>
      <c r="G126" s="1">
        <v>5</v>
      </c>
      <c r="H126" s="24">
        <v>0.96</v>
      </c>
      <c r="I126" t="s">
        <v>206</v>
      </c>
    </row>
    <row r="127" spans="1:9" x14ac:dyDescent="0.6">
      <c r="A127" s="1">
        <v>6</v>
      </c>
      <c r="B127" s="24">
        <v>0.65</v>
      </c>
      <c r="C127" t="s">
        <v>206</v>
      </c>
      <c r="G127" s="1">
        <v>6</v>
      </c>
      <c r="H127" s="24">
        <v>0.65</v>
      </c>
      <c r="I127" t="s">
        <v>206</v>
      </c>
    </row>
    <row r="128" spans="1:9" x14ac:dyDescent="0.6">
      <c r="A128" s="1">
        <v>7</v>
      </c>
      <c r="B128" s="24">
        <v>0.8</v>
      </c>
      <c r="C128" t="s">
        <v>206</v>
      </c>
      <c r="G128" s="1">
        <v>7</v>
      </c>
      <c r="H128" s="24">
        <v>0.8</v>
      </c>
      <c r="I128" t="s">
        <v>206</v>
      </c>
    </row>
    <row r="129" spans="1:11" x14ac:dyDescent="0.6">
      <c r="A129" s="1">
        <v>8</v>
      </c>
      <c r="B129" s="24">
        <v>0.8</v>
      </c>
      <c r="C129" t="s">
        <v>206</v>
      </c>
      <c r="G129" s="1">
        <v>8</v>
      </c>
      <c r="H129" s="24">
        <v>0.8</v>
      </c>
      <c r="I129" t="s">
        <v>206</v>
      </c>
    </row>
    <row r="130" spans="1:11" x14ac:dyDescent="0.6">
      <c r="A130" s="1">
        <v>9</v>
      </c>
      <c r="B130" s="24">
        <v>0.73</v>
      </c>
      <c r="C130" t="s">
        <v>206</v>
      </c>
      <c r="G130" s="1">
        <v>9</v>
      </c>
      <c r="H130" s="24">
        <v>0.73</v>
      </c>
      <c r="I130" t="s">
        <v>206</v>
      </c>
    </row>
    <row r="131" spans="1:11" x14ac:dyDescent="0.6">
      <c r="A131" s="1">
        <v>10</v>
      </c>
      <c r="B131" s="24">
        <v>0.45</v>
      </c>
      <c r="C131" t="s">
        <v>206</v>
      </c>
      <c r="G131" s="1">
        <v>10</v>
      </c>
      <c r="H131" s="24">
        <v>0.45</v>
      </c>
      <c r="I131" t="s">
        <v>206</v>
      </c>
    </row>
    <row r="132" spans="1:11" x14ac:dyDescent="0.6">
      <c r="A132" s="1"/>
      <c r="B132" s="24"/>
      <c r="G132" s="1"/>
      <c r="H132" s="24"/>
    </row>
    <row r="133" spans="1:11" x14ac:dyDescent="0.6">
      <c r="A133" s="1"/>
      <c r="B133" s="24"/>
      <c r="G133" s="1"/>
      <c r="H133" s="24"/>
    </row>
    <row r="134" spans="1:11" x14ac:dyDescent="0.6">
      <c r="A134" s="11" t="s">
        <v>19</v>
      </c>
      <c r="B134" s="11"/>
      <c r="C134" s="11"/>
      <c r="D134" s="11"/>
      <c r="E134" s="11"/>
      <c r="G134" s="11" t="s">
        <v>19</v>
      </c>
      <c r="H134" s="8"/>
      <c r="J134" s="11"/>
      <c r="K134" s="11"/>
    </row>
    <row r="135" spans="1:11" x14ac:dyDescent="0.6">
      <c r="A135" s="35"/>
      <c r="B135" s="35"/>
      <c r="C135" s="35"/>
      <c r="D135" s="35"/>
      <c r="E135" s="35"/>
      <c r="H135" s="8"/>
      <c r="J135" s="11"/>
      <c r="K135" s="11"/>
    </row>
    <row r="136" spans="1:11" x14ac:dyDescent="0.6">
      <c r="B136" s="1"/>
      <c r="C136" s="102" t="s">
        <v>212</v>
      </c>
      <c r="D136" s="103"/>
      <c r="E136" s="103"/>
      <c r="H136" s="1"/>
      <c r="I136" s="102" t="s">
        <v>212</v>
      </c>
      <c r="J136" s="103"/>
      <c r="K136" s="103"/>
    </row>
    <row r="137" spans="1:11" ht="33" x14ac:dyDescent="0.6">
      <c r="A137" s="11" t="s">
        <v>2</v>
      </c>
      <c r="B137" s="13" t="s">
        <v>28</v>
      </c>
      <c r="C137" s="10" t="s">
        <v>205</v>
      </c>
      <c r="D137" s="11" t="s">
        <v>206</v>
      </c>
      <c r="E137" s="11" t="s">
        <v>207</v>
      </c>
      <c r="G137" s="11" t="s">
        <v>2</v>
      </c>
      <c r="H137" s="13" t="s">
        <v>28</v>
      </c>
      <c r="I137" s="10" t="s">
        <v>205</v>
      </c>
      <c r="J137" s="11" t="s">
        <v>206</v>
      </c>
      <c r="K137" s="11" t="s">
        <v>207</v>
      </c>
    </row>
    <row r="138" spans="1:11" x14ac:dyDescent="0.6">
      <c r="A138" s="1">
        <v>1</v>
      </c>
      <c r="B138" s="1" t="str">
        <f>_xlfn.IFNA(
INDEX($B$98:$B$106,
MATCH($A138,$A$98:$A$106,0)),
"Unknown")</f>
        <v>English</v>
      </c>
      <c r="C138" s="93" cm="1">
        <f t="array" ref="C138">INDEX($B$112:$B$131,
MATCH(1,($A138=$A$112:$A$131)*(C$137=$C$112:$C$131),0))</f>
        <v>0.9</v>
      </c>
      <c r="D138" s="93" cm="1">
        <f t="array" ref="D138">INDEX($B$112:$B$131,
MATCH(1,($A138=$A$112:$A$131)*(D$137=$C$112:$C$131),0))</f>
        <v>0.92</v>
      </c>
      <c r="E138" s="24">
        <f>D138-C138</f>
        <v>2.0000000000000018E-2</v>
      </c>
      <c r="G138" s="1">
        <v>1</v>
      </c>
      <c r="H138" s="52"/>
      <c r="I138" s="91"/>
      <c r="J138" s="91"/>
      <c r="K138" s="92"/>
    </row>
    <row r="139" spans="1:11" x14ac:dyDescent="0.6">
      <c r="A139" s="1">
        <v>2</v>
      </c>
      <c r="B139" s="1" t="str">
        <f t="shared" ref="B139:B147" si="5">_xlfn.IFNA(
INDEX($B$98:$B$106,
MATCH($A139,$A$98:$A$106,0)),
"Unknown")</f>
        <v>English</v>
      </c>
      <c r="C139" s="93" cm="1">
        <f t="array" ref="C139">INDEX($B$112:$B$131,
MATCH(1,($A139=$A$112:$A$131)*(C$137=$C$112:$C$131),0))</f>
        <v>0.95</v>
      </c>
      <c r="D139" s="93" cm="1">
        <f t="array" ref="D139">INDEX($B$112:$B$131,
MATCH(1,($A139=$A$112:$A$131)*(D$137=$C$112:$C$131),0))</f>
        <v>0.98</v>
      </c>
      <c r="E139" s="24">
        <f t="shared" ref="E139:E147" si="6">D139-C139</f>
        <v>3.0000000000000027E-2</v>
      </c>
      <c r="G139" s="1">
        <v>2</v>
      </c>
      <c r="H139" s="52"/>
      <c r="I139" s="91"/>
      <c r="J139" s="91"/>
      <c r="K139" s="92"/>
    </row>
    <row r="140" spans="1:11" x14ac:dyDescent="0.6">
      <c r="A140" s="1">
        <v>3</v>
      </c>
      <c r="B140" s="1" t="str">
        <f t="shared" si="5"/>
        <v>Unknown</v>
      </c>
      <c r="C140" s="93" cm="1">
        <f t="array" ref="C140">INDEX($B$112:$B$131,
MATCH(1,($A140=$A$112:$A$131)*(C$137=$C$112:$C$131),0))</f>
        <v>0.94</v>
      </c>
      <c r="D140" s="93" cm="1">
        <f t="array" ref="D140">INDEX($B$112:$B$131,
MATCH(1,($A140=$A$112:$A$131)*(D$137=$C$112:$C$131),0))</f>
        <v>0.95</v>
      </c>
      <c r="E140" s="24">
        <f t="shared" si="6"/>
        <v>1.0000000000000009E-2</v>
      </c>
      <c r="G140" s="1">
        <v>3</v>
      </c>
      <c r="H140" s="52"/>
      <c r="I140" s="91"/>
      <c r="J140" s="91"/>
      <c r="K140" s="92"/>
    </row>
    <row r="141" spans="1:11" x14ac:dyDescent="0.6">
      <c r="A141" s="1">
        <v>4</v>
      </c>
      <c r="B141" s="1" t="str">
        <f t="shared" si="5"/>
        <v>English</v>
      </c>
      <c r="C141" s="93" cm="1">
        <f t="array" ref="C141">INDEX($B$112:$B$131,
MATCH(1,($A141=$A$112:$A$131)*(C$137=$C$112:$C$131),0))</f>
        <v>0.99</v>
      </c>
      <c r="D141" s="93" cm="1">
        <f t="array" ref="D141">INDEX($B$112:$B$131,
MATCH(1,($A141=$A$112:$A$131)*(D$137=$C$112:$C$131),0))</f>
        <v>1</v>
      </c>
      <c r="E141" s="24">
        <f t="shared" si="6"/>
        <v>1.0000000000000009E-2</v>
      </c>
      <c r="G141" s="1">
        <v>4</v>
      </c>
      <c r="H141" s="52"/>
      <c r="I141" s="91"/>
      <c r="J141" s="91"/>
      <c r="K141" s="92"/>
    </row>
    <row r="142" spans="1:11" x14ac:dyDescent="0.6">
      <c r="A142" s="1">
        <v>5</v>
      </c>
      <c r="B142" s="1" t="str">
        <f t="shared" si="5"/>
        <v>English</v>
      </c>
      <c r="C142" s="93" cm="1">
        <f t="array" ref="C142">INDEX($B$112:$B$131,
MATCH(1,($A142=$A$112:$A$131)*(C$137=$C$112:$C$131),0))</f>
        <v>0.93</v>
      </c>
      <c r="D142" s="93" cm="1">
        <f t="array" ref="D142">INDEX($B$112:$B$131,
MATCH(1,($A142=$A$112:$A$131)*(D$137=$C$112:$C$131),0))</f>
        <v>0.96</v>
      </c>
      <c r="E142" s="24">
        <f t="shared" si="6"/>
        <v>2.9999999999999916E-2</v>
      </c>
      <c r="G142" s="1">
        <v>5</v>
      </c>
      <c r="H142" s="52"/>
      <c r="I142" s="91"/>
      <c r="J142" s="91"/>
      <c r="K142" s="92"/>
    </row>
    <row r="143" spans="1:11" x14ac:dyDescent="0.6">
      <c r="A143" s="1">
        <v>6</v>
      </c>
      <c r="B143" s="1" t="str">
        <f t="shared" si="5"/>
        <v>Portuguese</v>
      </c>
      <c r="C143" s="93" cm="1">
        <f t="array" ref="C143">INDEX($B$112:$B$131,
MATCH(1,($A143=$A$112:$A$131)*(C$137=$C$112:$C$131),0))</f>
        <v>0.45</v>
      </c>
      <c r="D143" s="93" cm="1">
        <f t="array" ref="D143">INDEX($B$112:$B$131,
MATCH(1,($A143=$A$112:$A$131)*(D$137=$C$112:$C$131),0))</f>
        <v>0.65</v>
      </c>
      <c r="E143" s="24">
        <f t="shared" si="6"/>
        <v>0.2</v>
      </c>
      <c r="G143" s="1">
        <v>6</v>
      </c>
      <c r="H143" s="52"/>
      <c r="I143" s="91"/>
      <c r="J143" s="91"/>
      <c r="K143" s="92"/>
    </row>
    <row r="144" spans="1:11" x14ac:dyDescent="0.6">
      <c r="A144" s="1">
        <v>7</v>
      </c>
      <c r="B144" s="1" t="str">
        <f t="shared" si="5"/>
        <v>Portuguese</v>
      </c>
      <c r="C144" s="93" cm="1">
        <f t="array" ref="C144">INDEX($B$112:$B$131,
MATCH(1,($A144=$A$112:$A$131)*(C$137=$C$112:$C$131),0))</f>
        <v>0.5</v>
      </c>
      <c r="D144" s="93" cm="1">
        <f t="array" ref="D144">INDEX($B$112:$B$131,
MATCH(1,($A144=$A$112:$A$131)*(D$137=$C$112:$C$131),0))</f>
        <v>0.8</v>
      </c>
      <c r="E144" s="24">
        <f t="shared" si="6"/>
        <v>0.30000000000000004</v>
      </c>
      <c r="G144" s="1">
        <v>7</v>
      </c>
      <c r="H144" s="52"/>
      <c r="I144" s="91"/>
      <c r="J144" s="91"/>
      <c r="K144" s="92"/>
    </row>
    <row r="145" spans="1:11" x14ac:dyDescent="0.6">
      <c r="A145" s="1">
        <v>8</v>
      </c>
      <c r="B145" s="1" t="str">
        <f t="shared" si="5"/>
        <v>Portuguese</v>
      </c>
      <c r="C145" s="93" cm="1">
        <f t="array" ref="C145">INDEX($B$112:$B$131,
MATCH(1,($A145=$A$112:$A$131)*(C$137=$C$112:$C$131),0))</f>
        <v>0.6</v>
      </c>
      <c r="D145" s="93" cm="1">
        <f t="array" ref="D145">INDEX($B$112:$B$131,
MATCH(1,($A145=$A$112:$A$131)*(D$137=$C$112:$C$131),0))</f>
        <v>0.8</v>
      </c>
      <c r="E145" s="24">
        <f t="shared" si="6"/>
        <v>0.20000000000000007</v>
      </c>
      <c r="G145" s="1">
        <v>8</v>
      </c>
      <c r="H145" s="52"/>
      <c r="I145" s="91"/>
      <c r="J145" s="91"/>
      <c r="K145" s="92"/>
    </row>
    <row r="146" spans="1:11" x14ac:dyDescent="0.6">
      <c r="A146" s="1">
        <v>9</v>
      </c>
      <c r="B146" s="1" t="str">
        <f t="shared" si="5"/>
        <v>Portuguese</v>
      </c>
      <c r="C146" s="93" cm="1">
        <f t="array" ref="C146">INDEX($B$112:$B$131,
MATCH(1,($A146=$A$112:$A$131)*(C$137=$C$112:$C$131),0))</f>
        <v>0.45</v>
      </c>
      <c r="D146" s="93" cm="1">
        <f t="array" ref="D146">INDEX($B$112:$B$131,
MATCH(1,($A146=$A$112:$A$131)*(D$137=$C$112:$C$131),0))</f>
        <v>0.73</v>
      </c>
      <c r="E146" s="24">
        <f t="shared" si="6"/>
        <v>0.27999999999999997</v>
      </c>
      <c r="G146" s="1">
        <v>9</v>
      </c>
      <c r="H146" s="52"/>
      <c r="I146" s="91"/>
      <c r="J146" s="91"/>
      <c r="K146" s="92"/>
    </row>
    <row r="147" spans="1:11" x14ac:dyDescent="0.6">
      <c r="A147" s="1">
        <v>10</v>
      </c>
      <c r="B147" s="1" t="str">
        <f t="shared" si="5"/>
        <v>Portuguese</v>
      </c>
      <c r="C147" s="93" cm="1">
        <f t="array" ref="C147">INDEX($B$112:$B$131,
MATCH(1,($A147=$A$112:$A$131)*(C$137=$C$112:$C$131),0))</f>
        <v>0.38</v>
      </c>
      <c r="D147" s="93" cm="1">
        <f t="array" ref="D147">INDEX($B$112:$B$131,
MATCH(1,($A147=$A$112:$A$131)*(D$137=$C$112:$C$131),0))</f>
        <v>0.45</v>
      </c>
      <c r="E147" s="24">
        <f t="shared" si="6"/>
        <v>7.0000000000000007E-2</v>
      </c>
      <c r="G147" s="1">
        <v>10</v>
      </c>
      <c r="H147" s="52"/>
      <c r="I147" s="91"/>
      <c r="J147" s="91"/>
      <c r="K147" s="92"/>
    </row>
  </sheetData>
  <mergeCells count="2">
    <mergeCell ref="C136:E136"/>
    <mergeCell ref="I136:K1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471E7-7209-4224-9B69-14795C8AAF5A}">
  <dimension ref="A1:K37"/>
  <sheetViews>
    <sheetView workbookViewId="0"/>
  </sheetViews>
  <sheetFormatPr defaultColWidth="13.578125" defaultRowHeight="16.5" x14ac:dyDescent="0.6"/>
  <sheetData>
    <row r="1" spans="1:11" s="44" customFormat="1" ht="42" x14ac:dyDescent="1.45">
      <c r="A1" s="44" t="s">
        <v>239</v>
      </c>
    </row>
    <row r="4" spans="1:11" s="11" customFormat="1" x14ac:dyDescent="0.6">
      <c r="A4" s="11" t="s">
        <v>240</v>
      </c>
    </row>
    <row r="5" spans="1:11" x14ac:dyDescent="0.6">
      <c r="A5" t="s">
        <v>125</v>
      </c>
    </row>
    <row r="6" spans="1:11" x14ac:dyDescent="0.6">
      <c r="A6" t="s">
        <v>122</v>
      </c>
    </row>
    <row r="9" spans="1:11" s="11" customFormat="1" x14ac:dyDescent="0.6">
      <c r="A9" s="11" t="s">
        <v>221</v>
      </c>
      <c r="G9" s="11" t="s">
        <v>222</v>
      </c>
    </row>
    <row r="12" spans="1:11" x14ac:dyDescent="0.6">
      <c r="A12" s="11" t="s">
        <v>17</v>
      </c>
      <c r="B12" s="10"/>
      <c r="C12" s="11"/>
      <c r="D12" s="11"/>
      <c r="E12" s="11"/>
      <c r="G12" s="11" t="s">
        <v>17</v>
      </c>
      <c r="H12" s="10"/>
      <c r="I12" s="11"/>
      <c r="J12" s="11"/>
      <c r="K12" s="11"/>
    </row>
    <row r="13" spans="1:11" x14ac:dyDescent="0.6">
      <c r="A13" s="35"/>
      <c r="B13" s="36"/>
      <c r="C13" s="35"/>
      <c r="D13" s="11"/>
      <c r="E13" s="11"/>
      <c r="G13" s="35"/>
      <c r="H13" s="36"/>
      <c r="I13" s="35"/>
      <c r="J13" s="11"/>
      <c r="K13" s="11"/>
    </row>
    <row r="14" spans="1:11" ht="33" x14ac:dyDescent="0.6">
      <c r="A14" s="13" t="s">
        <v>2</v>
      </c>
      <c r="B14" s="13" t="s">
        <v>4</v>
      </c>
      <c r="C14" s="13" t="s">
        <v>3</v>
      </c>
      <c r="D14" s="13"/>
      <c r="E14" s="13"/>
      <c r="G14" s="13" t="s">
        <v>2</v>
      </c>
      <c r="H14" s="13" t="s">
        <v>4</v>
      </c>
      <c r="I14" s="13" t="s">
        <v>3</v>
      </c>
      <c r="J14" s="13"/>
      <c r="K14" s="13"/>
    </row>
    <row r="15" spans="1:11" x14ac:dyDescent="0.6">
      <c r="A15" s="1">
        <v>1</v>
      </c>
      <c r="B15" s="2">
        <v>42281</v>
      </c>
      <c r="C15" s="7" t="s">
        <v>5</v>
      </c>
      <c r="D15" s="1"/>
      <c r="E15" s="1"/>
      <c r="G15" s="1">
        <v>1</v>
      </c>
      <c r="H15" s="2">
        <v>42281</v>
      </c>
      <c r="I15" s="7" t="s">
        <v>5</v>
      </c>
      <c r="J15" s="1"/>
      <c r="K15" s="1"/>
    </row>
    <row r="16" spans="1:11" x14ac:dyDescent="0.6">
      <c r="A16" s="1">
        <v>2</v>
      </c>
      <c r="B16" s="2">
        <v>19083</v>
      </c>
      <c r="C16" s="7" t="s">
        <v>6</v>
      </c>
      <c r="D16" s="1"/>
      <c r="E16" s="1"/>
      <c r="G16" s="1">
        <v>2</v>
      </c>
      <c r="H16" s="2">
        <v>19083</v>
      </c>
      <c r="I16" s="7" t="s">
        <v>6</v>
      </c>
      <c r="J16" s="1"/>
      <c r="K16" s="1"/>
    </row>
    <row r="17" spans="1:11" x14ac:dyDescent="0.6">
      <c r="A17" s="1">
        <v>3</v>
      </c>
      <c r="B17" s="2">
        <v>17874</v>
      </c>
      <c r="C17" s="7" t="s">
        <v>7</v>
      </c>
      <c r="D17" s="1"/>
      <c r="E17" s="1"/>
      <c r="G17" s="1">
        <v>3</v>
      </c>
      <c r="H17" s="2">
        <v>17874</v>
      </c>
      <c r="I17" s="7" t="s">
        <v>7</v>
      </c>
      <c r="J17" s="1"/>
      <c r="K17" s="1"/>
    </row>
    <row r="18" spans="1:11" x14ac:dyDescent="0.6">
      <c r="A18" s="1">
        <v>5</v>
      </c>
      <c r="B18" s="2">
        <v>31359</v>
      </c>
      <c r="C18" s="7" t="s">
        <v>5</v>
      </c>
      <c r="D18" s="1"/>
      <c r="E18" s="1"/>
      <c r="G18" s="1">
        <v>5</v>
      </c>
      <c r="H18" s="2">
        <v>31359</v>
      </c>
      <c r="I18" s="7" t="s">
        <v>5</v>
      </c>
      <c r="J18" s="1"/>
      <c r="K18" s="1"/>
    </row>
    <row r="19" spans="1:11" x14ac:dyDescent="0.6">
      <c r="A19" s="1"/>
      <c r="B19" s="2"/>
      <c r="C19" s="7"/>
      <c r="D19" s="1"/>
      <c r="E19" s="1"/>
      <c r="G19" s="1"/>
      <c r="H19" s="2"/>
      <c r="I19" s="7"/>
      <c r="J19" s="1"/>
      <c r="K19" s="1"/>
    </row>
    <row r="20" spans="1:11" x14ac:dyDescent="0.6">
      <c r="B20" s="8"/>
      <c r="H20" s="8"/>
    </row>
    <row r="21" spans="1:11" x14ac:dyDescent="0.6">
      <c r="A21" s="11" t="s">
        <v>18</v>
      </c>
      <c r="B21" s="11"/>
      <c r="C21" s="11"/>
      <c r="G21" s="11" t="s">
        <v>18</v>
      </c>
      <c r="H21" s="11"/>
      <c r="I21" s="11"/>
    </row>
    <row r="22" spans="1:11" x14ac:dyDescent="0.6">
      <c r="A22" s="35"/>
      <c r="B22" s="35"/>
      <c r="C22" s="35"/>
      <c r="G22" s="35"/>
      <c r="H22" s="35"/>
      <c r="I22" s="35"/>
    </row>
    <row r="23" spans="1:11" x14ac:dyDescent="0.6">
      <c r="A23" s="13" t="s">
        <v>2</v>
      </c>
      <c r="B23" s="13" t="s">
        <v>20</v>
      </c>
      <c r="C23" s="13" t="s">
        <v>21</v>
      </c>
      <c r="G23" s="13" t="s">
        <v>2</v>
      </c>
      <c r="H23" s="13" t="s">
        <v>20</v>
      </c>
      <c r="I23" s="13" t="s">
        <v>21</v>
      </c>
    </row>
    <row r="24" spans="1:11" x14ac:dyDescent="0.6">
      <c r="A24" s="1">
        <v>1</v>
      </c>
      <c r="B24" s="17">
        <v>0.78</v>
      </c>
      <c r="C24" s="17">
        <v>0.2</v>
      </c>
      <c r="G24" s="1">
        <v>1</v>
      </c>
      <c r="H24" s="17">
        <v>0.78</v>
      </c>
      <c r="I24" s="17">
        <v>0.2</v>
      </c>
    </row>
    <row r="25" spans="1:11" x14ac:dyDescent="0.6">
      <c r="A25" s="1">
        <v>2</v>
      </c>
      <c r="B25" s="17">
        <v>0.25</v>
      </c>
      <c r="C25" s="17">
        <v>0.11</v>
      </c>
      <c r="G25" s="1">
        <v>2</v>
      </c>
      <c r="H25" s="17">
        <v>0.25</v>
      </c>
      <c r="I25" s="17">
        <v>0.11</v>
      </c>
    </row>
    <row r="26" spans="1:11" x14ac:dyDescent="0.6">
      <c r="A26" s="1">
        <v>4</v>
      </c>
      <c r="B26" s="17">
        <v>0.54</v>
      </c>
      <c r="C26" s="17">
        <v>0.34</v>
      </c>
      <c r="G26" s="1">
        <v>4</v>
      </c>
      <c r="H26" s="17">
        <v>0.54</v>
      </c>
      <c r="I26" s="17">
        <v>0.34</v>
      </c>
    </row>
    <row r="27" spans="1:11" x14ac:dyDescent="0.6">
      <c r="A27" s="1">
        <v>5</v>
      </c>
      <c r="B27" s="17">
        <v>0.5</v>
      </c>
      <c r="C27" s="17">
        <v>0.84</v>
      </c>
      <c r="G27" s="1">
        <v>5</v>
      </c>
      <c r="H27" s="17">
        <v>0.5</v>
      </c>
      <c r="I27" s="17">
        <v>0.84</v>
      </c>
    </row>
    <row r="28" spans="1:11" x14ac:dyDescent="0.6">
      <c r="B28" s="8"/>
      <c r="H28" s="8"/>
    </row>
    <row r="29" spans="1:11" x14ac:dyDescent="0.6">
      <c r="B29" s="8"/>
      <c r="H29" s="8"/>
    </row>
    <row r="30" spans="1:11" x14ac:dyDescent="0.6">
      <c r="A30" s="11" t="s">
        <v>19</v>
      </c>
      <c r="B30" s="11"/>
      <c r="C30" s="11"/>
      <c r="D30" s="11"/>
      <c r="E30" s="11"/>
      <c r="G30" s="11" t="s">
        <v>19</v>
      </c>
      <c r="H30" s="11"/>
      <c r="I30" s="11"/>
      <c r="J30" s="11"/>
      <c r="K30" s="11"/>
    </row>
    <row r="31" spans="1:11" x14ac:dyDescent="0.6">
      <c r="A31" s="35"/>
      <c r="B31" s="35"/>
      <c r="C31" s="35"/>
      <c r="D31" s="35"/>
      <c r="E31" s="35"/>
      <c r="G31" s="35"/>
      <c r="H31" s="35"/>
      <c r="I31" s="35"/>
      <c r="J31" s="35"/>
      <c r="K31" s="35"/>
    </row>
    <row r="32" spans="1:11" ht="33" x14ac:dyDescent="0.6">
      <c r="A32" s="13" t="s">
        <v>2</v>
      </c>
      <c r="B32" s="13" t="s">
        <v>4</v>
      </c>
      <c r="C32" s="13" t="s">
        <v>3</v>
      </c>
      <c r="D32" s="13" t="s">
        <v>20</v>
      </c>
      <c r="E32" s="13" t="s">
        <v>21</v>
      </c>
      <c r="G32" s="13" t="s">
        <v>2</v>
      </c>
      <c r="H32" s="13" t="s">
        <v>4</v>
      </c>
      <c r="I32" s="13" t="s">
        <v>3</v>
      </c>
      <c r="J32" s="13" t="s">
        <v>20</v>
      </c>
      <c r="K32" s="13" t="s">
        <v>21</v>
      </c>
    </row>
    <row r="33" spans="1:11" x14ac:dyDescent="0.6">
      <c r="A33" s="1">
        <v>1</v>
      </c>
      <c r="B33" s="2">
        <f>_xlfn.XLOOKUP(Combined4[[#This Row],[ID]],Table1[ID],Table1[Birthdate],"Unknown")</f>
        <v>42281</v>
      </c>
      <c r="C33" s="2" t="str">
        <f>_xlfn.XLOOKUP(Combined4[[#This Row],[ID]],Table1[ID],Table1[Country of Birth],"Unknown")</f>
        <v>Canada</v>
      </c>
      <c r="D33" s="31">
        <f>_xlfn.XLOOKUP(Combined4[[#This Row],[ID]],Table2[ID],Table2[Pre],"Unknown")</f>
        <v>0.78</v>
      </c>
      <c r="E33" s="31">
        <f>_xlfn.XLOOKUP(Combined4[[#This Row],[ID]],Table2[ID],Table2[Post],"Unknown")</f>
        <v>0.2</v>
      </c>
      <c r="G33" s="1">
        <v>1</v>
      </c>
      <c r="H33" s="79"/>
      <c r="I33" s="52"/>
      <c r="J33" s="80"/>
      <c r="K33" s="80"/>
    </row>
    <row r="34" spans="1:11" x14ac:dyDescent="0.6">
      <c r="A34" s="1">
        <v>2</v>
      </c>
      <c r="B34" s="2">
        <f>_xlfn.XLOOKUP(Combined4[[#This Row],[ID]],Table1[ID],Table1[Birthdate],"Unknown")</f>
        <v>19083</v>
      </c>
      <c r="C34" s="2" t="str">
        <f>_xlfn.XLOOKUP(Combined4[[#This Row],[ID]],Table1[ID],Table1[Country of Birth],"Unknown")</f>
        <v>Zambia</v>
      </c>
      <c r="D34" s="31">
        <f>_xlfn.XLOOKUP(Combined4[[#This Row],[ID]],Table2[ID],Table2[Pre],"Unknown")</f>
        <v>0.25</v>
      </c>
      <c r="E34" s="31">
        <f>_xlfn.XLOOKUP(Combined4[[#This Row],[ID]],Table2[ID],Table2[Post],"Unknown")</f>
        <v>0.11</v>
      </c>
      <c r="G34" s="1">
        <v>2</v>
      </c>
      <c r="H34" s="79"/>
      <c r="I34" s="52"/>
      <c r="J34" s="80"/>
      <c r="K34" s="80"/>
    </row>
    <row r="35" spans="1:11" x14ac:dyDescent="0.6">
      <c r="A35" s="1">
        <v>3</v>
      </c>
      <c r="B35" s="2">
        <f>_xlfn.XLOOKUP(Combined4[[#This Row],[ID]],Table1[ID],Table1[Birthdate],"Unknown")</f>
        <v>17874</v>
      </c>
      <c r="C35" s="2" t="str">
        <f>_xlfn.XLOOKUP(Combined4[[#This Row],[ID]],Table1[ID],Table1[Country of Birth],"Unknown")</f>
        <v>Peru</v>
      </c>
      <c r="D35" s="31" t="str">
        <f>_xlfn.XLOOKUP(Combined4[[#This Row],[ID]],Table2[ID],Table2[Pre],"Unknown")</f>
        <v>Unknown</v>
      </c>
      <c r="E35" s="31" t="str">
        <f>_xlfn.XLOOKUP(Combined4[[#This Row],[ID]],Table2[ID],Table2[Post],"Unknown")</f>
        <v>Unknown</v>
      </c>
      <c r="G35" s="1">
        <v>3</v>
      </c>
      <c r="H35" s="79"/>
      <c r="I35" s="52"/>
      <c r="J35" s="80"/>
      <c r="K35" s="80"/>
    </row>
    <row r="36" spans="1:11" x14ac:dyDescent="0.6">
      <c r="A36" s="1">
        <v>4</v>
      </c>
      <c r="B36" s="2" t="str">
        <f>_xlfn.XLOOKUP(Combined4[[#This Row],[ID]],Table1[ID],Table1[Birthdate],"Unknown")</f>
        <v>Unknown</v>
      </c>
      <c r="C36" s="2" t="str">
        <f>_xlfn.XLOOKUP(Combined4[[#This Row],[ID]],Table1[ID],Table1[Country of Birth],"Unknown")</f>
        <v>Unknown</v>
      </c>
      <c r="D36" s="31">
        <f>_xlfn.XLOOKUP(Combined4[[#This Row],[ID]],Table2[ID],Table2[Pre],"Unknown")</f>
        <v>0.54</v>
      </c>
      <c r="E36" s="31">
        <f>_xlfn.XLOOKUP(Combined4[[#This Row],[ID]],Table2[ID],Table2[Post],"Unknown")</f>
        <v>0.34</v>
      </c>
      <c r="G36" s="1">
        <v>4</v>
      </c>
      <c r="H36" s="79"/>
      <c r="I36" s="52"/>
      <c r="J36" s="80"/>
      <c r="K36" s="80"/>
    </row>
    <row r="37" spans="1:11" x14ac:dyDescent="0.6">
      <c r="A37" s="1">
        <v>5</v>
      </c>
      <c r="B37" s="2">
        <f>_xlfn.XLOOKUP(Combined4[[#This Row],[ID]],Table1[ID],Table1[Birthdate],"Unknown")</f>
        <v>31359</v>
      </c>
      <c r="C37" s="2" t="str">
        <f>_xlfn.XLOOKUP(Combined4[[#This Row],[ID]],Table1[ID],Table1[Country of Birth],"Unknown")</f>
        <v>Canada</v>
      </c>
      <c r="D37" s="31">
        <f>_xlfn.XLOOKUP(Combined4[[#This Row],[ID]],Table2[ID],Table2[Pre],"Unknown")</f>
        <v>0.5</v>
      </c>
      <c r="E37" s="31">
        <f>_xlfn.XLOOKUP(Combined4[[#This Row],[ID]],Table2[ID],Table2[Post],"Unknown")</f>
        <v>0.84</v>
      </c>
      <c r="G37" s="1">
        <v>5</v>
      </c>
      <c r="H37" s="79"/>
      <c r="I37" s="52"/>
      <c r="J37" s="80"/>
      <c r="K37" s="80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A0E05-B699-4054-960F-C044F75E6C2D}">
  <dimension ref="A1:G702"/>
  <sheetViews>
    <sheetView zoomScale="150" zoomScaleNormal="150" workbookViewId="0">
      <pane ySplit="1" topLeftCell="A2" activePane="bottomLeft" state="frozen"/>
      <selection pane="bottomLeft" activeCell="A11" sqref="A11:XFD17"/>
    </sheetView>
  </sheetViews>
  <sheetFormatPr defaultColWidth="13" defaultRowHeight="16.5" x14ac:dyDescent="0.6"/>
  <cols>
    <col min="1" max="4" width="13" style="1"/>
  </cols>
  <sheetData>
    <row r="1" spans="1:7" x14ac:dyDescent="0.6">
      <c r="A1" s="12" t="s">
        <v>81</v>
      </c>
      <c r="B1" s="12" t="s">
        <v>61</v>
      </c>
      <c r="C1" s="12" t="s">
        <v>60</v>
      </c>
      <c r="D1" s="12" t="s">
        <v>65</v>
      </c>
      <c r="E1" s="11" t="s">
        <v>66</v>
      </c>
      <c r="F1" s="10"/>
      <c r="G1" s="10"/>
    </row>
    <row r="2" spans="1:7" x14ac:dyDescent="0.6">
      <c r="A2" s="1">
        <v>101</v>
      </c>
      <c r="B2" s="1" t="s">
        <v>63</v>
      </c>
      <c r="C2" s="1">
        <v>1104</v>
      </c>
      <c r="D2" s="1" t="s">
        <v>72</v>
      </c>
      <c r="E2" t="s">
        <v>73</v>
      </c>
    </row>
    <row r="3" spans="1:7" x14ac:dyDescent="0.6">
      <c r="A3" s="1">
        <v>102</v>
      </c>
      <c r="B3" s="1" t="s">
        <v>62</v>
      </c>
      <c r="C3" s="1">
        <v>2833</v>
      </c>
      <c r="D3" s="1" t="s">
        <v>72</v>
      </c>
      <c r="E3" t="s">
        <v>73</v>
      </c>
    </row>
    <row r="4" spans="1:7" x14ac:dyDescent="0.6">
      <c r="A4" s="1">
        <v>103</v>
      </c>
      <c r="B4" s="1" t="s">
        <v>63</v>
      </c>
      <c r="C4" s="1">
        <v>760</v>
      </c>
      <c r="D4" s="1" t="s">
        <v>69</v>
      </c>
      <c r="E4" t="s">
        <v>68</v>
      </c>
    </row>
    <row r="5" spans="1:7" x14ac:dyDescent="0.6">
      <c r="A5" s="1">
        <v>104</v>
      </c>
      <c r="B5" s="1" t="s">
        <v>64</v>
      </c>
      <c r="C5" s="1">
        <v>479</v>
      </c>
      <c r="D5" s="1" t="s">
        <v>74</v>
      </c>
      <c r="E5" t="s">
        <v>75</v>
      </c>
    </row>
    <row r="6" spans="1:7" x14ac:dyDescent="0.6">
      <c r="A6" s="1">
        <v>105</v>
      </c>
      <c r="B6" s="1" t="s">
        <v>62</v>
      </c>
      <c r="C6" s="1">
        <v>1483</v>
      </c>
      <c r="D6" s="1" t="s">
        <v>74</v>
      </c>
      <c r="E6" t="s">
        <v>75</v>
      </c>
    </row>
    <row r="7" spans="1:7" x14ac:dyDescent="0.6">
      <c r="A7" s="1">
        <v>106</v>
      </c>
      <c r="B7" s="1" t="s">
        <v>64</v>
      </c>
      <c r="C7" s="1">
        <v>1830</v>
      </c>
      <c r="D7" s="1" t="s">
        <v>74</v>
      </c>
      <c r="E7" t="s">
        <v>75</v>
      </c>
    </row>
    <row r="8" spans="1:7" x14ac:dyDescent="0.6">
      <c r="A8" s="1">
        <v>107</v>
      </c>
      <c r="B8" s="1" t="s">
        <v>64</v>
      </c>
      <c r="C8" s="1">
        <v>1015</v>
      </c>
      <c r="D8" s="1" t="s">
        <v>74</v>
      </c>
      <c r="E8" t="s">
        <v>75</v>
      </c>
    </row>
    <row r="9" spans="1:7" x14ac:dyDescent="0.6">
      <c r="A9" s="1">
        <v>108</v>
      </c>
      <c r="B9" s="1" t="s">
        <v>64</v>
      </c>
      <c r="C9" s="1">
        <v>1182</v>
      </c>
      <c r="D9" s="1" t="s">
        <v>74</v>
      </c>
      <c r="E9" t="s">
        <v>75</v>
      </c>
    </row>
    <row r="10" spans="1:7" x14ac:dyDescent="0.6">
      <c r="A10" s="1">
        <v>109</v>
      </c>
      <c r="B10" s="1" t="s">
        <v>63</v>
      </c>
      <c r="C10" s="1">
        <v>1308</v>
      </c>
      <c r="D10" s="1" t="s">
        <v>74</v>
      </c>
      <c r="E10" t="s">
        <v>75</v>
      </c>
    </row>
    <row r="11" spans="1:7" x14ac:dyDescent="0.6">
      <c r="A11" s="1">
        <v>117</v>
      </c>
      <c r="B11" s="1" t="s">
        <v>64</v>
      </c>
      <c r="C11" s="1">
        <v>1904</v>
      </c>
      <c r="D11" s="1" t="s">
        <v>74</v>
      </c>
      <c r="E11" t="s">
        <v>75</v>
      </c>
    </row>
    <row r="12" spans="1:7" x14ac:dyDescent="0.6">
      <c r="A12" s="1">
        <v>118</v>
      </c>
      <c r="B12" s="1" t="s">
        <v>62</v>
      </c>
      <c r="C12" s="1">
        <v>2863</v>
      </c>
      <c r="D12" s="1" t="s">
        <v>74</v>
      </c>
      <c r="E12" t="s">
        <v>75</v>
      </c>
    </row>
    <row r="13" spans="1:7" x14ac:dyDescent="0.6">
      <c r="A13" s="1">
        <v>119</v>
      </c>
      <c r="B13" s="1" t="s">
        <v>62</v>
      </c>
      <c r="C13" s="1">
        <v>1526</v>
      </c>
      <c r="D13" s="1" t="s">
        <v>74</v>
      </c>
      <c r="E13" t="s">
        <v>75</v>
      </c>
    </row>
    <row r="14" spans="1:7" x14ac:dyDescent="0.6">
      <c r="A14" s="1">
        <v>120</v>
      </c>
      <c r="B14" s="1" t="s">
        <v>62</v>
      </c>
      <c r="C14" s="1">
        <v>1248</v>
      </c>
      <c r="D14" s="1" t="s">
        <v>72</v>
      </c>
      <c r="E14" t="s">
        <v>73</v>
      </c>
    </row>
    <row r="15" spans="1:7" x14ac:dyDescent="0.6">
      <c r="A15" s="1">
        <v>121</v>
      </c>
      <c r="B15" s="1" t="s">
        <v>64</v>
      </c>
      <c r="C15" s="1">
        <v>2390</v>
      </c>
      <c r="D15" s="1" t="s">
        <v>72</v>
      </c>
      <c r="E15" t="s">
        <v>73</v>
      </c>
    </row>
    <row r="16" spans="1:7" x14ac:dyDescent="0.6">
      <c r="A16" s="1">
        <v>122</v>
      </c>
      <c r="B16" s="1" t="s">
        <v>63</v>
      </c>
      <c r="C16" s="1">
        <v>1118</v>
      </c>
      <c r="D16" s="1" t="s">
        <v>74</v>
      </c>
      <c r="E16" t="s">
        <v>75</v>
      </c>
    </row>
    <row r="17" spans="1:5" x14ac:dyDescent="0.6">
      <c r="A17" s="1">
        <v>123</v>
      </c>
      <c r="B17" s="1" t="s">
        <v>64</v>
      </c>
      <c r="C17" s="1">
        <v>1732</v>
      </c>
      <c r="D17" s="1" t="s">
        <v>74</v>
      </c>
      <c r="E17" t="s">
        <v>75</v>
      </c>
    </row>
    <row r="18" spans="1:5" x14ac:dyDescent="0.6">
      <c r="A18" s="1">
        <v>124</v>
      </c>
      <c r="B18" s="1" t="s">
        <v>62</v>
      </c>
      <c r="C18" s="1">
        <v>809</v>
      </c>
      <c r="D18" s="1" t="s">
        <v>74</v>
      </c>
      <c r="E18" t="s">
        <v>75</v>
      </c>
    </row>
    <row r="19" spans="1:5" x14ac:dyDescent="0.6">
      <c r="A19" s="1">
        <v>125</v>
      </c>
      <c r="B19" s="1" t="s">
        <v>64</v>
      </c>
      <c r="C19" s="1">
        <v>2912</v>
      </c>
      <c r="D19" s="1" t="s">
        <v>74</v>
      </c>
      <c r="E19" t="s">
        <v>75</v>
      </c>
    </row>
    <row r="20" spans="1:5" x14ac:dyDescent="0.6">
      <c r="A20" s="1">
        <v>126</v>
      </c>
      <c r="B20" s="1" t="s">
        <v>64</v>
      </c>
      <c r="C20" s="1">
        <v>2291</v>
      </c>
      <c r="D20" s="1" t="s">
        <v>72</v>
      </c>
      <c r="E20" t="s">
        <v>73</v>
      </c>
    </row>
    <row r="21" spans="1:5" x14ac:dyDescent="0.6">
      <c r="A21" s="1">
        <v>127</v>
      </c>
      <c r="B21" s="1" t="s">
        <v>64</v>
      </c>
      <c r="C21" s="1">
        <v>2151</v>
      </c>
      <c r="D21" s="1" t="s">
        <v>72</v>
      </c>
      <c r="E21" t="s">
        <v>73</v>
      </c>
    </row>
    <row r="22" spans="1:5" x14ac:dyDescent="0.6">
      <c r="A22" s="1">
        <v>128</v>
      </c>
      <c r="B22" s="1" t="s">
        <v>63</v>
      </c>
      <c r="C22" s="1">
        <v>1710</v>
      </c>
      <c r="D22" s="1" t="s">
        <v>74</v>
      </c>
      <c r="E22" t="s">
        <v>75</v>
      </c>
    </row>
    <row r="23" spans="1:5" x14ac:dyDescent="0.6">
      <c r="A23" s="1">
        <v>129</v>
      </c>
      <c r="B23" s="1" t="s">
        <v>64</v>
      </c>
      <c r="C23" s="1">
        <v>2921</v>
      </c>
      <c r="D23" s="1" t="s">
        <v>74</v>
      </c>
      <c r="E23" t="s">
        <v>75</v>
      </c>
    </row>
    <row r="24" spans="1:5" x14ac:dyDescent="0.6">
      <c r="A24" s="1">
        <v>130</v>
      </c>
      <c r="B24" s="1" t="s">
        <v>62</v>
      </c>
      <c r="C24" s="1">
        <v>832</v>
      </c>
      <c r="D24" s="1" t="s">
        <v>74</v>
      </c>
      <c r="E24" t="s">
        <v>75</v>
      </c>
    </row>
    <row r="25" spans="1:5" x14ac:dyDescent="0.6">
      <c r="A25" s="1">
        <v>131</v>
      </c>
      <c r="B25" s="1" t="s">
        <v>62</v>
      </c>
      <c r="C25" s="1">
        <v>2626</v>
      </c>
      <c r="D25" s="1" t="s">
        <v>74</v>
      </c>
      <c r="E25" t="s">
        <v>75</v>
      </c>
    </row>
    <row r="26" spans="1:5" x14ac:dyDescent="0.6">
      <c r="A26" s="1">
        <v>132</v>
      </c>
      <c r="B26" s="1" t="s">
        <v>63</v>
      </c>
      <c r="C26" s="1">
        <v>845</v>
      </c>
      <c r="D26" s="1" t="s">
        <v>74</v>
      </c>
      <c r="E26" t="s">
        <v>75</v>
      </c>
    </row>
    <row r="27" spans="1:5" x14ac:dyDescent="0.6">
      <c r="A27" s="1">
        <v>133</v>
      </c>
      <c r="B27" s="1" t="s">
        <v>63</v>
      </c>
      <c r="C27" s="1">
        <v>1202</v>
      </c>
      <c r="D27" s="1" t="s">
        <v>74</v>
      </c>
      <c r="E27" t="s">
        <v>75</v>
      </c>
    </row>
    <row r="28" spans="1:5" x14ac:dyDescent="0.6">
      <c r="A28" s="1">
        <v>134</v>
      </c>
      <c r="B28" s="1" t="s">
        <v>64</v>
      </c>
      <c r="C28" s="1">
        <v>1644</v>
      </c>
      <c r="D28" s="1" t="s">
        <v>74</v>
      </c>
      <c r="E28" t="s">
        <v>75</v>
      </c>
    </row>
    <row r="29" spans="1:5" x14ac:dyDescent="0.6">
      <c r="A29" s="1">
        <v>135</v>
      </c>
      <c r="B29" s="1" t="s">
        <v>63</v>
      </c>
      <c r="C29" s="1">
        <v>662</v>
      </c>
      <c r="D29" s="1" t="s">
        <v>72</v>
      </c>
      <c r="E29" t="s">
        <v>73</v>
      </c>
    </row>
    <row r="30" spans="1:5" x14ac:dyDescent="0.6">
      <c r="A30" s="1">
        <v>136</v>
      </c>
      <c r="B30" s="1" t="s">
        <v>63</v>
      </c>
      <c r="C30" s="1">
        <v>2405</v>
      </c>
      <c r="D30" s="1" t="s">
        <v>74</v>
      </c>
      <c r="E30" t="s">
        <v>75</v>
      </c>
    </row>
    <row r="31" spans="1:5" x14ac:dyDescent="0.6">
      <c r="A31" s="1">
        <v>137</v>
      </c>
      <c r="B31" s="1" t="s">
        <v>62</v>
      </c>
      <c r="C31" s="1">
        <v>458</v>
      </c>
      <c r="D31" s="1" t="s">
        <v>74</v>
      </c>
      <c r="E31" t="s">
        <v>75</v>
      </c>
    </row>
    <row r="32" spans="1:5" x14ac:dyDescent="0.6">
      <c r="A32" s="1">
        <v>138</v>
      </c>
      <c r="B32" s="1" t="s">
        <v>63</v>
      </c>
      <c r="C32" s="1">
        <v>1353</v>
      </c>
      <c r="D32" s="1" t="s">
        <v>77</v>
      </c>
      <c r="E32" t="s">
        <v>73</v>
      </c>
    </row>
    <row r="33" spans="1:5" x14ac:dyDescent="0.6">
      <c r="A33" s="1">
        <v>139</v>
      </c>
      <c r="B33" s="1" t="s">
        <v>64</v>
      </c>
      <c r="C33" s="1">
        <v>1977</v>
      </c>
      <c r="D33" s="1" t="s">
        <v>70</v>
      </c>
      <c r="E33" t="s">
        <v>71</v>
      </c>
    </row>
    <row r="34" spans="1:5" x14ac:dyDescent="0.6">
      <c r="A34" s="1">
        <v>140</v>
      </c>
      <c r="B34" s="1" t="s">
        <v>62</v>
      </c>
      <c r="C34" s="1">
        <v>1909</v>
      </c>
      <c r="D34" s="1" t="s">
        <v>74</v>
      </c>
      <c r="E34" t="s">
        <v>75</v>
      </c>
    </row>
    <row r="35" spans="1:5" x14ac:dyDescent="0.6">
      <c r="A35" s="1">
        <v>141</v>
      </c>
      <c r="B35" s="1" t="s">
        <v>64</v>
      </c>
      <c r="C35" s="1">
        <v>2482</v>
      </c>
      <c r="D35" s="1" t="s">
        <v>72</v>
      </c>
      <c r="E35" t="s">
        <v>73</v>
      </c>
    </row>
    <row r="36" spans="1:5" x14ac:dyDescent="0.6">
      <c r="A36" s="1">
        <v>142</v>
      </c>
      <c r="B36" s="1" t="s">
        <v>64</v>
      </c>
      <c r="C36" s="1">
        <v>1714</v>
      </c>
      <c r="D36" s="1" t="s">
        <v>72</v>
      </c>
      <c r="E36" t="s">
        <v>73</v>
      </c>
    </row>
    <row r="37" spans="1:5" x14ac:dyDescent="0.6">
      <c r="A37" s="1">
        <v>143</v>
      </c>
      <c r="B37" s="1" t="s">
        <v>64</v>
      </c>
      <c r="C37" s="1">
        <v>2826</v>
      </c>
      <c r="D37" s="1" t="s">
        <v>74</v>
      </c>
      <c r="E37" t="s">
        <v>75</v>
      </c>
    </row>
    <row r="38" spans="1:5" x14ac:dyDescent="0.6">
      <c r="A38" s="1">
        <v>144</v>
      </c>
      <c r="B38" s="1" t="s">
        <v>62</v>
      </c>
      <c r="C38" s="1">
        <v>2948</v>
      </c>
      <c r="D38" s="1" t="s">
        <v>74</v>
      </c>
      <c r="E38" t="s">
        <v>75</v>
      </c>
    </row>
    <row r="39" spans="1:5" x14ac:dyDescent="0.6">
      <c r="A39" s="1">
        <v>145</v>
      </c>
      <c r="B39" s="1" t="s">
        <v>64</v>
      </c>
      <c r="C39" s="1">
        <v>61</v>
      </c>
      <c r="D39" s="1" t="s">
        <v>74</v>
      </c>
      <c r="E39" t="s">
        <v>75</v>
      </c>
    </row>
    <row r="40" spans="1:5" x14ac:dyDescent="0.6">
      <c r="A40" s="1">
        <v>146</v>
      </c>
      <c r="B40" s="1" t="s">
        <v>63</v>
      </c>
      <c r="C40" s="1">
        <v>1364</v>
      </c>
      <c r="D40" s="1" t="s">
        <v>74</v>
      </c>
      <c r="E40" t="s">
        <v>75</v>
      </c>
    </row>
    <row r="41" spans="1:5" x14ac:dyDescent="0.6">
      <c r="A41" s="1">
        <v>147</v>
      </c>
      <c r="B41" s="1" t="s">
        <v>64</v>
      </c>
      <c r="C41" s="1">
        <v>2274</v>
      </c>
      <c r="D41" s="1" t="s">
        <v>74</v>
      </c>
      <c r="E41" t="s">
        <v>75</v>
      </c>
    </row>
    <row r="42" spans="1:5" x14ac:dyDescent="0.6">
      <c r="A42" s="1">
        <v>148</v>
      </c>
      <c r="B42" s="1" t="s">
        <v>63</v>
      </c>
      <c r="C42" s="1">
        <v>1800</v>
      </c>
      <c r="D42" s="1" t="s">
        <v>74</v>
      </c>
      <c r="E42" t="s">
        <v>75</v>
      </c>
    </row>
    <row r="43" spans="1:5" x14ac:dyDescent="0.6">
      <c r="A43" s="1">
        <v>149</v>
      </c>
      <c r="B43" s="1" t="s">
        <v>63</v>
      </c>
      <c r="C43" s="1">
        <v>2130</v>
      </c>
      <c r="D43" s="1" t="s">
        <v>74</v>
      </c>
      <c r="E43" t="s">
        <v>75</v>
      </c>
    </row>
    <row r="44" spans="1:5" x14ac:dyDescent="0.6">
      <c r="A44" s="1">
        <v>150</v>
      </c>
      <c r="B44" s="1" t="s">
        <v>62</v>
      </c>
      <c r="C44" s="1">
        <v>241</v>
      </c>
      <c r="D44" s="1" t="s">
        <v>74</v>
      </c>
      <c r="E44" t="s">
        <v>75</v>
      </c>
    </row>
    <row r="45" spans="1:5" x14ac:dyDescent="0.6">
      <c r="A45" s="1">
        <v>151</v>
      </c>
      <c r="B45" s="1" t="s">
        <v>63</v>
      </c>
      <c r="C45" s="1">
        <v>1101</v>
      </c>
      <c r="D45" s="1" t="s">
        <v>74</v>
      </c>
      <c r="E45" t="s">
        <v>75</v>
      </c>
    </row>
    <row r="46" spans="1:5" x14ac:dyDescent="0.6">
      <c r="A46" s="1">
        <v>152</v>
      </c>
      <c r="B46" s="1" t="s">
        <v>63</v>
      </c>
      <c r="C46" s="1">
        <v>1844</v>
      </c>
      <c r="D46" s="1" t="s">
        <v>74</v>
      </c>
      <c r="E46" t="s">
        <v>75</v>
      </c>
    </row>
    <row r="47" spans="1:5" x14ac:dyDescent="0.6">
      <c r="A47" s="1">
        <v>153</v>
      </c>
      <c r="B47" s="1" t="s">
        <v>63</v>
      </c>
      <c r="C47" s="1">
        <v>1661</v>
      </c>
      <c r="D47" s="1" t="s">
        <v>74</v>
      </c>
      <c r="E47" t="s">
        <v>75</v>
      </c>
    </row>
    <row r="48" spans="1:5" x14ac:dyDescent="0.6">
      <c r="A48" s="1">
        <v>154</v>
      </c>
      <c r="B48" s="1" t="s">
        <v>63</v>
      </c>
      <c r="C48" s="1">
        <v>418</v>
      </c>
      <c r="D48" s="1" t="s">
        <v>74</v>
      </c>
      <c r="E48" t="s">
        <v>75</v>
      </c>
    </row>
    <row r="49" spans="1:5" x14ac:dyDescent="0.6">
      <c r="A49" s="1">
        <v>155</v>
      </c>
      <c r="B49" s="1" t="s">
        <v>62</v>
      </c>
      <c r="C49" s="1">
        <v>758</v>
      </c>
      <c r="D49" s="1" t="s">
        <v>74</v>
      </c>
      <c r="E49" t="s">
        <v>75</v>
      </c>
    </row>
    <row r="50" spans="1:5" x14ac:dyDescent="0.6">
      <c r="A50" s="1">
        <v>156</v>
      </c>
      <c r="B50" s="1" t="s">
        <v>62</v>
      </c>
      <c r="C50" s="1">
        <v>31</v>
      </c>
      <c r="D50" s="1" t="s">
        <v>72</v>
      </c>
      <c r="E50" t="s">
        <v>73</v>
      </c>
    </row>
    <row r="51" spans="1:5" x14ac:dyDescent="0.6">
      <c r="A51" s="1">
        <v>157</v>
      </c>
      <c r="B51" s="1" t="s">
        <v>64</v>
      </c>
      <c r="C51" s="1">
        <v>1092</v>
      </c>
      <c r="D51" s="1" t="s">
        <v>74</v>
      </c>
      <c r="E51" t="s">
        <v>75</v>
      </c>
    </row>
    <row r="52" spans="1:5" x14ac:dyDescent="0.6">
      <c r="A52" s="1">
        <v>158</v>
      </c>
      <c r="B52" s="1" t="s">
        <v>63</v>
      </c>
      <c r="C52" s="1">
        <v>61</v>
      </c>
      <c r="D52" s="1" t="s">
        <v>74</v>
      </c>
      <c r="E52" t="s">
        <v>75</v>
      </c>
    </row>
    <row r="53" spans="1:5" x14ac:dyDescent="0.6">
      <c r="A53" s="1">
        <v>159</v>
      </c>
      <c r="B53" s="1" t="s">
        <v>62</v>
      </c>
      <c r="C53" s="1">
        <v>2738</v>
      </c>
      <c r="D53" s="1" t="s">
        <v>74</v>
      </c>
      <c r="E53" t="s">
        <v>75</v>
      </c>
    </row>
    <row r="54" spans="1:5" x14ac:dyDescent="0.6">
      <c r="A54" s="1">
        <v>160</v>
      </c>
      <c r="B54" s="1" t="s">
        <v>64</v>
      </c>
      <c r="C54" s="1">
        <v>2651</v>
      </c>
      <c r="D54" s="1" t="s">
        <v>74</v>
      </c>
      <c r="E54" t="s">
        <v>75</v>
      </c>
    </row>
    <row r="55" spans="1:5" x14ac:dyDescent="0.6">
      <c r="A55" s="1">
        <v>161</v>
      </c>
      <c r="B55" s="1" t="s">
        <v>64</v>
      </c>
      <c r="C55" s="1">
        <v>1446</v>
      </c>
      <c r="D55" s="1" t="s">
        <v>74</v>
      </c>
      <c r="E55" t="s">
        <v>75</v>
      </c>
    </row>
    <row r="56" spans="1:5" x14ac:dyDescent="0.6">
      <c r="A56" s="1">
        <v>162</v>
      </c>
      <c r="B56" s="1" t="s">
        <v>64</v>
      </c>
      <c r="C56" s="1">
        <v>612</v>
      </c>
      <c r="D56" s="1" t="s">
        <v>74</v>
      </c>
      <c r="E56" t="s">
        <v>75</v>
      </c>
    </row>
    <row r="57" spans="1:5" x14ac:dyDescent="0.6">
      <c r="A57" s="1">
        <v>163</v>
      </c>
      <c r="B57" s="1" t="s">
        <v>63</v>
      </c>
      <c r="C57" s="1">
        <v>2499</v>
      </c>
      <c r="D57" s="1" t="s">
        <v>74</v>
      </c>
      <c r="E57" t="s">
        <v>75</v>
      </c>
    </row>
    <row r="58" spans="1:5" x14ac:dyDescent="0.6">
      <c r="A58" s="1">
        <v>164</v>
      </c>
      <c r="B58" s="1" t="s">
        <v>62</v>
      </c>
      <c r="C58" s="1">
        <v>663</v>
      </c>
      <c r="D58" s="1" t="s">
        <v>72</v>
      </c>
      <c r="E58" t="s">
        <v>73</v>
      </c>
    </row>
    <row r="59" spans="1:5" x14ac:dyDescent="0.6">
      <c r="A59" s="1">
        <v>165</v>
      </c>
      <c r="B59" s="1" t="s">
        <v>63</v>
      </c>
      <c r="C59" s="1">
        <v>2685</v>
      </c>
      <c r="D59" s="1" t="s">
        <v>74</v>
      </c>
      <c r="E59" t="s">
        <v>75</v>
      </c>
    </row>
    <row r="60" spans="1:5" x14ac:dyDescent="0.6">
      <c r="A60" s="1">
        <v>166</v>
      </c>
      <c r="B60" s="1" t="s">
        <v>63</v>
      </c>
      <c r="C60" s="1">
        <v>2143</v>
      </c>
      <c r="D60" s="1" t="s">
        <v>67</v>
      </c>
      <c r="E60" t="s">
        <v>68</v>
      </c>
    </row>
    <row r="61" spans="1:5" x14ac:dyDescent="0.6">
      <c r="A61" s="1">
        <v>167</v>
      </c>
      <c r="B61" s="1" t="s">
        <v>64</v>
      </c>
      <c r="C61" s="1">
        <v>2494</v>
      </c>
      <c r="D61" s="1" t="s">
        <v>74</v>
      </c>
      <c r="E61" t="s">
        <v>75</v>
      </c>
    </row>
    <row r="62" spans="1:5" x14ac:dyDescent="0.6">
      <c r="A62" s="1">
        <v>168</v>
      </c>
      <c r="B62" s="1" t="s">
        <v>64</v>
      </c>
      <c r="C62" s="1">
        <v>1025</v>
      </c>
      <c r="D62" s="1" t="s">
        <v>74</v>
      </c>
      <c r="E62" t="s">
        <v>75</v>
      </c>
    </row>
    <row r="63" spans="1:5" x14ac:dyDescent="0.6">
      <c r="A63" s="1">
        <v>169</v>
      </c>
      <c r="B63" s="1" t="s">
        <v>63</v>
      </c>
      <c r="C63" s="1">
        <v>1481</v>
      </c>
      <c r="D63" s="1" t="s">
        <v>74</v>
      </c>
      <c r="E63" t="s">
        <v>75</v>
      </c>
    </row>
    <row r="64" spans="1:5" x14ac:dyDescent="0.6">
      <c r="A64" s="1">
        <v>170</v>
      </c>
      <c r="B64" s="1" t="s">
        <v>64</v>
      </c>
      <c r="C64" s="1">
        <v>881</v>
      </c>
      <c r="D64" s="1" t="s">
        <v>74</v>
      </c>
      <c r="E64" t="s">
        <v>75</v>
      </c>
    </row>
    <row r="65" spans="1:5" x14ac:dyDescent="0.6">
      <c r="A65" s="1">
        <v>171</v>
      </c>
      <c r="B65" s="1" t="s">
        <v>64</v>
      </c>
      <c r="C65" s="1">
        <v>516</v>
      </c>
      <c r="D65" s="1" t="s">
        <v>74</v>
      </c>
      <c r="E65" t="s">
        <v>75</v>
      </c>
    </row>
    <row r="66" spans="1:5" x14ac:dyDescent="0.6">
      <c r="A66" s="1">
        <v>172</v>
      </c>
      <c r="B66" s="1" t="s">
        <v>64</v>
      </c>
      <c r="C66" s="1">
        <v>1287</v>
      </c>
      <c r="D66" s="1" t="s">
        <v>74</v>
      </c>
      <c r="E66" t="s">
        <v>75</v>
      </c>
    </row>
    <row r="67" spans="1:5" x14ac:dyDescent="0.6">
      <c r="A67" s="1">
        <v>173</v>
      </c>
      <c r="B67" s="1" t="s">
        <v>63</v>
      </c>
      <c r="C67" s="1">
        <v>2242</v>
      </c>
      <c r="D67" s="1" t="s">
        <v>74</v>
      </c>
      <c r="E67" t="s">
        <v>75</v>
      </c>
    </row>
    <row r="68" spans="1:5" x14ac:dyDescent="0.6">
      <c r="A68" s="1">
        <v>174</v>
      </c>
      <c r="B68" s="1" t="s">
        <v>64</v>
      </c>
      <c r="C68" s="1">
        <v>464</v>
      </c>
      <c r="D68" s="1" t="s">
        <v>72</v>
      </c>
      <c r="E68" t="s">
        <v>73</v>
      </c>
    </row>
    <row r="69" spans="1:5" x14ac:dyDescent="0.6">
      <c r="A69" s="1">
        <v>175</v>
      </c>
      <c r="B69" s="1" t="s">
        <v>64</v>
      </c>
      <c r="C69" s="1">
        <v>2447</v>
      </c>
      <c r="D69" s="1" t="s">
        <v>74</v>
      </c>
      <c r="E69" t="s">
        <v>75</v>
      </c>
    </row>
    <row r="70" spans="1:5" x14ac:dyDescent="0.6">
      <c r="A70" s="1">
        <v>176</v>
      </c>
      <c r="B70" s="1" t="s">
        <v>64</v>
      </c>
      <c r="C70" s="1">
        <v>359</v>
      </c>
      <c r="D70" s="1" t="s">
        <v>74</v>
      </c>
      <c r="E70" t="s">
        <v>75</v>
      </c>
    </row>
    <row r="71" spans="1:5" x14ac:dyDescent="0.6">
      <c r="A71" s="1">
        <v>177</v>
      </c>
      <c r="B71" s="1" t="s">
        <v>62</v>
      </c>
      <c r="C71" s="1">
        <v>575</v>
      </c>
      <c r="D71" s="1" t="s">
        <v>78</v>
      </c>
      <c r="E71" t="s">
        <v>68</v>
      </c>
    </row>
    <row r="72" spans="1:5" x14ac:dyDescent="0.6">
      <c r="A72" s="1">
        <v>178</v>
      </c>
      <c r="B72" s="1" t="s">
        <v>62</v>
      </c>
      <c r="C72" s="1">
        <v>2998</v>
      </c>
      <c r="D72" s="1" t="s">
        <v>70</v>
      </c>
      <c r="E72" t="s">
        <v>71</v>
      </c>
    </row>
    <row r="73" spans="1:5" x14ac:dyDescent="0.6">
      <c r="A73" s="1">
        <v>179</v>
      </c>
      <c r="B73" s="1" t="s">
        <v>63</v>
      </c>
      <c r="C73" s="1">
        <v>1183</v>
      </c>
      <c r="D73" s="1" t="s">
        <v>74</v>
      </c>
      <c r="E73" t="s">
        <v>75</v>
      </c>
    </row>
    <row r="74" spans="1:5" x14ac:dyDescent="0.6">
      <c r="A74" s="1">
        <v>180</v>
      </c>
      <c r="B74" s="1" t="s">
        <v>63</v>
      </c>
      <c r="C74" s="1">
        <v>2426</v>
      </c>
      <c r="D74" s="1" t="s">
        <v>72</v>
      </c>
      <c r="E74" t="s">
        <v>73</v>
      </c>
    </row>
    <row r="75" spans="1:5" x14ac:dyDescent="0.6">
      <c r="A75" s="1">
        <v>181</v>
      </c>
      <c r="B75" s="1" t="s">
        <v>63</v>
      </c>
      <c r="C75" s="1">
        <v>1214</v>
      </c>
      <c r="D75" s="1" t="s">
        <v>74</v>
      </c>
      <c r="E75" t="s">
        <v>75</v>
      </c>
    </row>
    <row r="76" spans="1:5" x14ac:dyDescent="0.6">
      <c r="A76" s="1">
        <v>182</v>
      </c>
      <c r="B76" s="1" t="s">
        <v>63</v>
      </c>
      <c r="C76" s="1">
        <v>686</v>
      </c>
      <c r="D76" s="1" t="s">
        <v>74</v>
      </c>
      <c r="E76" t="s">
        <v>75</v>
      </c>
    </row>
    <row r="77" spans="1:5" x14ac:dyDescent="0.6">
      <c r="A77" s="1">
        <v>183</v>
      </c>
      <c r="B77" s="1" t="s">
        <v>62</v>
      </c>
      <c r="C77" s="1">
        <v>2022</v>
      </c>
      <c r="D77" s="1" t="s">
        <v>74</v>
      </c>
      <c r="E77" t="s">
        <v>75</v>
      </c>
    </row>
    <row r="78" spans="1:5" x14ac:dyDescent="0.6">
      <c r="A78" s="1">
        <v>184</v>
      </c>
      <c r="B78" s="1" t="s">
        <v>64</v>
      </c>
      <c r="C78" s="1">
        <v>2061</v>
      </c>
      <c r="D78" s="1" t="s">
        <v>85</v>
      </c>
      <c r="E78" t="s">
        <v>83</v>
      </c>
    </row>
    <row r="79" spans="1:5" x14ac:dyDescent="0.6">
      <c r="A79" s="1">
        <v>185</v>
      </c>
      <c r="B79" s="1" t="s">
        <v>62</v>
      </c>
      <c r="C79" s="1">
        <v>296</v>
      </c>
      <c r="D79" s="1" t="s">
        <v>74</v>
      </c>
      <c r="E79" t="s">
        <v>75</v>
      </c>
    </row>
    <row r="80" spans="1:5" x14ac:dyDescent="0.6">
      <c r="A80" s="1">
        <v>186</v>
      </c>
      <c r="B80" s="1" t="s">
        <v>64</v>
      </c>
      <c r="C80" s="1">
        <v>459</v>
      </c>
      <c r="D80" s="1" t="s">
        <v>74</v>
      </c>
      <c r="E80" t="s">
        <v>75</v>
      </c>
    </row>
    <row r="81" spans="1:5" x14ac:dyDescent="0.6">
      <c r="A81" s="1">
        <v>187</v>
      </c>
      <c r="B81" s="1" t="s">
        <v>62</v>
      </c>
      <c r="C81" s="1">
        <v>1006</v>
      </c>
      <c r="D81" s="1" t="s">
        <v>74</v>
      </c>
      <c r="E81" t="s">
        <v>75</v>
      </c>
    </row>
    <row r="82" spans="1:5" x14ac:dyDescent="0.6">
      <c r="A82" s="1">
        <v>188</v>
      </c>
      <c r="B82" s="1" t="s">
        <v>63</v>
      </c>
      <c r="C82" s="1">
        <v>1739</v>
      </c>
      <c r="D82" s="1" t="s">
        <v>74</v>
      </c>
      <c r="E82" t="s">
        <v>75</v>
      </c>
    </row>
    <row r="83" spans="1:5" x14ac:dyDescent="0.6">
      <c r="A83" s="1">
        <v>189</v>
      </c>
      <c r="B83" s="1" t="s">
        <v>64</v>
      </c>
      <c r="C83" s="1">
        <v>1711</v>
      </c>
      <c r="D83" s="1" t="s">
        <v>74</v>
      </c>
      <c r="E83" t="s">
        <v>75</v>
      </c>
    </row>
    <row r="84" spans="1:5" x14ac:dyDescent="0.6">
      <c r="A84" s="1">
        <v>190</v>
      </c>
      <c r="B84" s="1" t="s">
        <v>62</v>
      </c>
      <c r="C84" s="1">
        <v>868</v>
      </c>
      <c r="D84" s="1" t="s">
        <v>72</v>
      </c>
      <c r="E84" t="s">
        <v>73</v>
      </c>
    </row>
    <row r="85" spans="1:5" x14ac:dyDescent="0.6">
      <c r="A85" s="1">
        <v>191</v>
      </c>
      <c r="B85" s="1" t="s">
        <v>63</v>
      </c>
      <c r="C85" s="1">
        <v>1681</v>
      </c>
      <c r="D85" s="1" t="s">
        <v>74</v>
      </c>
      <c r="E85" t="s">
        <v>75</v>
      </c>
    </row>
    <row r="86" spans="1:5" x14ac:dyDescent="0.6">
      <c r="A86" s="1">
        <v>192</v>
      </c>
      <c r="B86" s="1" t="s">
        <v>64</v>
      </c>
      <c r="C86" s="1">
        <v>1778</v>
      </c>
      <c r="D86" s="1" t="s">
        <v>74</v>
      </c>
      <c r="E86" t="s">
        <v>75</v>
      </c>
    </row>
    <row r="87" spans="1:5" x14ac:dyDescent="0.6">
      <c r="A87" s="1">
        <v>193</v>
      </c>
      <c r="B87" s="1" t="s">
        <v>63</v>
      </c>
      <c r="C87" s="1">
        <v>804</v>
      </c>
      <c r="D87" s="1" t="s">
        <v>74</v>
      </c>
      <c r="E87" t="s">
        <v>75</v>
      </c>
    </row>
    <row r="88" spans="1:5" x14ac:dyDescent="0.6">
      <c r="A88" s="1">
        <v>194</v>
      </c>
      <c r="B88" s="1" t="s">
        <v>62</v>
      </c>
      <c r="C88" s="1">
        <v>2274</v>
      </c>
      <c r="D88" s="1" t="s">
        <v>74</v>
      </c>
      <c r="E88" t="s">
        <v>75</v>
      </c>
    </row>
    <row r="89" spans="1:5" x14ac:dyDescent="0.6">
      <c r="A89" s="1">
        <v>195</v>
      </c>
      <c r="B89" s="1" t="s">
        <v>63</v>
      </c>
      <c r="C89" s="1">
        <v>540</v>
      </c>
      <c r="D89" s="1" t="s">
        <v>74</v>
      </c>
      <c r="E89" t="s">
        <v>75</v>
      </c>
    </row>
    <row r="90" spans="1:5" x14ac:dyDescent="0.6">
      <c r="A90" s="1">
        <v>196</v>
      </c>
      <c r="B90" s="1" t="s">
        <v>64</v>
      </c>
      <c r="C90" s="1">
        <v>2473</v>
      </c>
      <c r="D90" s="1" t="s">
        <v>74</v>
      </c>
      <c r="E90" t="s">
        <v>75</v>
      </c>
    </row>
    <row r="91" spans="1:5" x14ac:dyDescent="0.6">
      <c r="A91" s="1">
        <v>197</v>
      </c>
      <c r="B91" s="1" t="s">
        <v>63</v>
      </c>
      <c r="C91" s="1">
        <v>2695</v>
      </c>
      <c r="D91" s="1" t="s">
        <v>74</v>
      </c>
      <c r="E91" t="s">
        <v>75</v>
      </c>
    </row>
    <row r="92" spans="1:5" x14ac:dyDescent="0.6">
      <c r="A92" s="1">
        <v>198</v>
      </c>
      <c r="B92" s="1" t="s">
        <v>64</v>
      </c>
      <c r="C92" s="1">
        <v>2956</v>
      </c>
      <c r="D92" s="1" t="s">
        <v>69</v>
      </c>
      <c r="E92" t="s">
        <v>68</v>
      </c>
    </row>
    <row r="93" spans="1:5" x14ac:dyDescent="0.6">
      <c r="A93" s="1">
        <v>199</v>
      </c>
      <c r="B93" s="1" t="s">
        <v>64</v>
      </c>
      <c r="C93" s="1">
        <v>2305</v>
      </c>
      <c r="D93" s="1" t="s">
        <v>70</v>
      </c>
      <c r="E93" t="s">
        <v>71</v>
      </c>
    </row>
    <row r="94" spans="1:5" x14ac:dyDescent="0.6">
      <c r="A94" s="1">
        <v>200</v>
      </c>
      <c r="B94" s="1" t="s">
        <v>62</v>
      </c>
      <c r="C94" s="1">
        <v>2059</v>
      </c>
      <c r="D94" s="1" t="s">
        <v>72</v>
      </c>
      <c r="E94" t="s">
        <v>73</v>
      </c>
    </row>
    <row r="95" spans="1:5" x14ac:dyDescent="0.6">
      <c r="A95" s="1">
        <v>201</v>
      </c>
      <c r="B95" s="1" t="s">
        <v>64</v>
      </c>
      <c r="C95" s="1">
        <v>2230</v>
      </c>
      <c r="D95" s="1" t="s">
        <v>74</v>
      </c>
      <c r="E95" t="s">
        <v>75</v>
      </c>
    </row>
    <row r="96" spans="1:5" x14ac:dyDescent="0.6">
      <c r="A96" s="1">
        <v>202</v>
      </c>
      <c r="B96" s="1" t="s">
        <v>64</v>
      </c>
      <c r="C96" s="1">
        <v>1408</v>
      </c>
      <c r="D96" s="1" t="s">
        <v>74</v>
      </c>
      <c r="E96" t="s">
        <v>75</v>
      </c>
    </row>
    <row r="97" spans="1:5" x14ac:dyDescent="0.6">
      <c r="A97" s="1">
        <v>203</v>
      </c>
      <c r="B97" s="1" t="s">
        <v>63</v>
      </c>
      <c r="C97" s="1">
        <v>1074</v>
      </c>
      <c r="D97" s="1" t="s">
        <v>74</v>
      </c>
      <c r="E97" t="s">
        <v>75</v>
      </c>
    </row>
    <row r="98" spans="1:5" x14ac:dyDescent="0.6">
      <c r="A98" s="1">
        <v>204</v>
      </c>
      <c r="B98" s="1" t="s">
        <v>64</v>
      </c>
      <c r="C98" s="1">
        <v>2604</v>
      </c>
      <c r="D98" s="1" t="s">
        <v>74</v>
      </c>
      <c r="E98" t="s">
        <v>75</v>
      </c>
    </row>
    <row r="99" spans="1:5" x14ac:dyDescent="0.6">
      <c r="A99" s="1">
        <v>205</v>
      </c>
      <c r="B99" s="1" t="s">
        <v>62</v>
      </c>
      <c r="C99" s="1">
        <v>2946</v>
      </c>
      <c r="D99" s="1" t="s">
        <v>70</v>
      </c>
      <c r="E99" t="s">
        <v>71</v>
      </c>
    </row>
    <row r="100" spans="1:5" x14ac:dyDescent="0.6">
      <c r="A100" s="1">
        <v>206</v>
      </c>
      <c r="B100" s="1" t="s">
        <v>63</v>
      </c>
      <c r="C100" s="1">
        <v>2208</v>
      </c>
      <c r="D100" s="1" t="s">
        <v>72</v>
      </c>
      <c r="E100" t="s">
        <v>73</v>
      </c>
    </row>
    <row r="101" spans="1:5" x14ac:dyDescent="0.6">
      <c r="A101" s="1">
        <v>207</v>
      </c>
      <c r="B101" s="1" t="s">
        <v>64</v>
      </c>
      <c r="C101" s="1">
        <v>2424</v>
      </c>
      <c r="D101" s="1" t="s">
        <v>74</v>
      </c>
      <c r="E101" t="s">
        <v>75</v>
      </c>
    </row>
    <row r="102" spans="1:5" x14ac:dyDescent="0.6">
      <c r="A102" s="1">
        <v>208</v>
      </c>
      <c r="B102" s="1" t="s">
        <v>62</v>
      </c>
      <c r="C102" s="1">
        <v>271</v>
      </c>
      <c r="D102" s="1" t="s">
        <v>74</v>
      </c>
      <c r="E102" t="s">
        <v>75</v>
      </c>
    </row>
    <row r="103" spans="1:5" x14ac:dyDescent="0.6">
      <c r="A103" s="1">
        <v>209</v>
      </c>
      <c r="B103" s="1" t="s">
        <v>64</v>
      </c>
      <c r="C103" s="1">
        <v>1439</v>
      </c>
      <c r="D103" s="1" t="s">
        <v>74</v>
      </c>
      <c r="E103" t="s">
        <v>75</v>
      </c>
    </row>
    <row r="104" spans="1:5" x14ac:dyDescent="0.6">
      <c r="A104" s="1">
        <v>210</v>
      </c>
      <c r="B104" s="1" t="s">
        <v>62</v>
      </c>
      <c r="C104" s="1">
        <v>2549</v>
      </c>
      <c r="D104" s="1" t="s">
        <v>74</v>
      </c>
      <c r="E104" t="s">
        <v>75</v>
      </c>
    </row>
    <row r="105" spans="1:5" x14ac:dyDescent="0.6">
      <c r="A105" s="1">
        <v>211</v>
      </c>
      <c r="B105" s="1" t="s">
        <v>62</v>
      </c>
      <c r="C105" s="1">
        <v>149</v>
      </c>
      <c r="D105" s="1" t="s">
        <v>74</v>
      </c>
      <c r="E105" t="s">
        <v>75</v>
      </c>
    </row>
    <row r="106" spans="1:5" x14ac:dyDescent="0.6">
      <c r="A106" s="1">
        <v>212</v>
      </c>
      <c r="B106" s="1" t="s">
        <v>62</v>
      </c>
      <c r="C106" s="1">
        <v>1703</v>
      </c>
      <c r="D106" s="1" t="s">
        <v>74</v>
      </c>
      <c r="E106" t="s">
        <v>75</v>
      </c>
    </row>
    <row r="107" spans="1:5" x14ac:dyDescent="0.6">
      <c r="A107" s="1">
        <v>213</v>
      </c>
      <c r="B107" s="1" t="s">
        <v>62</v>
      </c>
      <c r="C107" s="1">
        <v>556</v>
      </c>
      <c r="D107" s="1" t="s">
        <v>72</v>
      </c>
      <c r="E107" t="s">
        <v>73</v>
      </c>
    </row>
    <row r="108" spans="1:5" x14ac:dyDescent="0.6">
      <c r="A108" s="1">
        <v>214</v>
      </c>
      <c r="B108" s="1" t="s">
        <v>62</v>
      </c>
      <c r="C108" s="1">
        <v>1308</v>
      </c>
      <c r="D108" s="1" t="s">
        <v>74</v>
      </c>
      <c r="E108" t="s">
        <v>75</v>
      </c>
    </row>
    <row r="109" spans="1:5" x14ac:dyDescent="0.6">
      <c r="A109" s="1">
        <v>215</v>
      </c>
      <c r="B109" s="1" t="s">
        <v>62</v>
      </c>
      <c r="C109" s="1">
        <v>395</v>
      </c>
      <c r="D109" s="1" t="s">
        <v>72</v>
      </c>
      <c r="E109" t="s">
        <v>73</v>
      </c>
    </row>
    <row r="110" spans="1:5" x14ac:dyDescent="0.6">
      <c r="A110" s="1">
        <v>216</v>
      </c>
      <c r="B110" s="1" t="s">
        <v>64</v>
      </c>
      <c r="C110" s="1">
        <v>277</v>
      </c>
      <c r="D110" s="1" t="s">
        <v>74</v>
      </c>
      <c r="E110" t="s">
        <v>75</v>
      </c>
    </row>
    <row r="111" spans="1:5" x14ac:dyDescent="0.6">
      <c r="A111" s="1">
        <v>217</v>
      </c>
      <c r="B111" s="1" t="s">
        <v>64</v>
      </c>
      <c r="C111" s="1">
        <v>1693</v>
      </c>
      <c r="D111" s="1" t="s">
        <v>74</v>
      </c>
      <c r="E111" t="s">
        <v>75</v>
      </c>
    </row>
    <row r="112" spans="1:5" x14ac:dyDescent="0.6">
      <c r="A112" s="1">
        <v>218</v>
      </c>
      <c r="B112" s="1" t="s">
        <v>63</v>
      </c>
      <c r="C112" s="1">
        <v>1154</v>
      </c>
      <c r="D112" s="1" t="s">
        <v>74</v>
      </c>
      <c r="E112" t="s">
        <v>75</v>
      </c>
    </row>
    <row r="113" spans="1:5" x14ac:dyDescent="0.6">
      <c r="A113" s="1">
        <v>219</v>
      </c>
      <c r="B113" s="1" t="s">
        <v>62</v>
      </c>
      <c r="C113" s="1">
        <v>2129</v>
      </c>
      <c r="D113" s="1" t="s">
        <v>76</v>
      </c>
      <c r="E113" t="s">
        <v>73</v>
      </c>
    </row>
    <row r="114" spans="1:5" x14ac:dyDescent="0.6">
      <c r="A114" s="1">
        <v>220</v>
      </c>
      <c r="B114" s="1" t="s">
        <v>64</v>
      </c>
      <c r="C114" s="1">
        <v>181</v>
      </c>
      <c r="D114" s="1" t="s">
        <v>74</v>
      </c>
      <c r="E114" t="s">
        <v>75</v>
      </c>
    </row>
    <row r="115" spans="1:5" x14ac:dyDescent="0.6">
      <c r="A115" s="1">
        <v>221</v>
      </c>
      <c r="B115" s="1" t="s">
        <v>62</v>
      </c>
      <c r="C115" s="1">
        <v>443</v>
      </c>
      <c r="D115" s="1" t="s">
        <v>74</v>
      </c>
      <c r="E115" t="s">
        <v>75</v>
      </c>
    </row>
    <row r="116" spans="1:5" x14ac:dyDescent="0.6">
      <c r="A116" s="1">
        <v>222</v>
      </c>
      <c r="B116" s="1" t="s">
        <v>64</v>
      </c>
      <c r="C116" s="1">
        <v>2020</v>
      </c>
      <c r="D116" s="1" t="s">
        <v>74</v>
      </c>
      <c r="E116" t="s">
        <v>75</v>
      </c>
    </row>
    <row r="117" spans="1:5" x14ac:dyDescent="0.6">
      <c r="A117" s="1">
        <v>223</v>
      </c>
      <c r="B117" s="1" t="s">
        <v>62</v>
      </c>
      <c r="C117" s="1">
        <v>1109</v>
      </c>
      <c r="D117" s="1" t="s">
        <v>74</v>
      </c>
      <c r="E117" t="s">
        <v>75</v>
      </c>
    </row>
    <row r="118" spans="1:5" x14ac:dyDescent="0.6">
      <c r="A118" s="1">
        <v>224</v>
      </c>
      <c r="B118" s="1" t="s">
        <v>63</v>
      </c>
      <c r="C118" s="1">
        <v>804</v>
      </c>
      <c r="D118" s="1" t="s">
        <v>74</v>
      </c>
      <c r="E118" t="s">
        <v>75</v>
      </c>
    </row>
    <row r="119" spans="1:5" x14ac:dyDescent="0.6">
      <c r="A119" s="1">
        <v>225</v>
      </c>
      <c r="B119" s="1" t="s">
        <v>64</v>
      </c>
      <c r="C119" s="1">
        <v>52</v>
      </c>
      <c r="D119" s="1" t="s">
        <v>74</v>
      </c>
      <c r="E119" t="s">
        <v>75</v>
      </c>
    </row>
    <row r="120" spans="1:5" x14ac:dyDescent="0.6">
      <c r="A120" s="1">
        <v>226</v>
      </c>
      <c r="B120" s="1" t="s">
        <v>64</v>
      </c>
      <c r="C120" s="1">
        <v>1295</v>
      </c>
      <c r="D120" s="1" t="s">
        <v>76</v>
      </c>
      <c r="E120" t="s">
        <v>73</v>
      </c>
    </row>
    <row r="121" spans="1:5" x14ac:dyDescent="0.6">
      <c r="A121" s="1">
        <v>227</v>
      </c>
      <c r="B121" s="1" t="s">
        <v>63</v>
      </c>
      <c r="C121" s="1">
        <v>2585</v>
      </c>
      <c r="D121" s="1" t="s">
        <v>72</v>
      </c>
      <c r="E121" t="s">
        <v>73</v>
      </c>
    </row>
    <row r="122" spans="1:5" x14ac:dyDescent="0.6">
      <c r="A122" s="1">
        <v>228</v>
      </c>
      <c r="B122" s="1" t="s">
        <v>64</v>
      </c>
      <c r="C122" s="1">
        <v>931</v>
      </c>
      <c r="D122" s="1" t="s">
        <v>74</v>
      </c>
      <c r="E122" t="s">
        <v>75</v>
      </c>
    </row>
    <row r="123" spans="1:5" x14ac:dyDescent="0.6">
      <c r="A123" s="1">
        <v>229</v>
      </c>
      <c r="B123" s="1" t="s">
        <v>62</v>
      </c>
      <c r="C123" s="1">
        <v>1146</v>
      </c>
      <c r="D123" s="1" t="s">
        <v>74</v>
      </c>
      <c r="E123" t="s">
        <v>75</v>
      </c>
    </row>
    <row r="124" spans="1:5" x14ac:dyDescent="0.6">
      <c r="A124" s="1">
        <v>230</v>
      </c>
      <c r="B124" s="1" t="s">
        <v>64</v>
      </c>
      <c r="C124" s="1">
        <v>764</v>
      </c>
      <c r="D124" s="1" t="s">
        <v>74</v>
      </c>
      <c r="E124" t="s">
        <v>75</v>
      </c>
    </row>
    <row r="125" spans="1:5" x14ac:dyDescent="0.6">
      <c r="A125" s="1">
        <v>231</v>
      </c>
      <c r="B125" s="1" t="s">
        <v>64</v>
      </c>
      <c r="C125" s="1">
        <v>1311</v>
      </c>
      <c r="D125" s="1" t="s">
        <v>74</v>
      </c>
      <c r="E125" t="s">
        <v>75</v>
      </c>
    </row>
    <row r="126" spans="1:5" x14ac:dyDescent="0.6">
      <c r="A126" s="1">
        <v>232</v>
      </c>
      <c r="B126" s="1" t="s">
        <v>63</v>
      </c>
      <c r="C126" s="1">
        <v>2434</v>
      </c>
      <c r="D126" s="1" t="s">
        <v>69</v>
      </c>
      <c r="E126" t="s">
        <v>68</v>
      </c>
    </row>
    <row r="127" spans="1:5" x14ac:dyDescent="0.6">
      <c r="A127" s="1">
        <v>233</v>
      </c>
      <c r="B127" s="1" t="s">
        <v>62</v>
      </c>
      <c r="C127" s="1">
        <v>2473</v>
      </c>
      <c r="D127" s="1" t="s">
        <v>72</v>
      </c>
      <c r="E127" t="s">
        <v>73</v>
      </c>
    </row>
    <row r="128" spans="1:5" x14ac:dyDescent="0.6">
      <c r="A128" s="1">
        <v>234</v>
      </c>
      <c r="B128" s="1" t="s">
        <v>63</v>
      </c>
      <c r="C128" s="1">
        <v>738</v>
      </c>
      <c r="D128" s="1" t="s">
        <v>74</v>
      </c>
      <c r="E128" t="s">
        <v>75</v>
      </c>
    </row>
    <row r="129" spans="1:5" x14ac:dyDescent="0.6">
      <c r="A129" s="1">
        <v>235</v>
      </c>
      <c r="B129" s="1" t="s">
        <v>62</v>
      </c>
      <c r="C129" s="1">
        <v>909</v>
      </c>
      <c r="D129" s="1" t="s">
        <v>74</v>
      </c>
      <c r="E129" t="s">
        <v>75</v>
      </c>
    </row>
    <row r="130" spans="1:5" x14ac:dyDescent="0.6">
      <c r="A130" s="1">
        <v>236</v>
      </c>
      <c r="B130" s="1" t="s">
        <v>63</v>
      </c>
      <c r="C130" s="1">
        <v>1189</v>
      </c>
      <c r="D130" s="1" t="s">
        <v>74</v>
      </c>
      <c r="E130" t="s">
        <v>75</v>
      </c>
    </row>
    <row r="131" spans="1:5" x14ac:dyDescent="0.6">
      <c r="A131" s="1">
        <v>237</v>
      </c>
      <c r="B131" s="1" t="s">
        <v>64</v>
      </c>
      <c r="C131" s="1">
        <v>23</v>
      </c>
      <c r="D131" s="1" t="s">
        <v>74</v>
      </c>
      <c r="E131" t="s">
        <v>75</v>
      </c>
    </row>
    <row r="132" spans="1:5" x14ac:dyDescent="0.6">
      <c r="A132" s="1">
        <v>238</v>
      </c>
      <c r="B132" s="1" t="s">
        <v>63</v>
      </c>
      <c r="C132" s="1">
        <v>111</v>
      </c>
      <c r="D132" s="1" t="s">
        <v>74</v>
      </c>
      <c r="E132" t="s">
        <v>75</v>
      </c>
    </row>
    <row r="133" spans="1:5" x14ac:dyDescent="0.6">
      <c r="A133" s="1">
        <v>239</v>
      </c>
      <c r="B133" s="1" t="s">
        <v>63</v>
      </c>
      <c r="C133" s="1">
        <v>1066</v>
      </c>
      <c r="D133" s="1" t="s">
        <v>74</v>
      </c>
      <c r="E133" t="s">
        <v>75</v>
      </c>
    </row>
    <row r="134" spans="1:5" x14ac:dyDescent="0.6">
      <c r="A134" s="1">
        <v>240</v>
      </c>
      <c r="B134" s="1" t="s">
        <v>63</v>
      </c>
      <c r="C134" s="1">
        <v>1071</v>
      </c>
      <c r="D134" s="1" t="s">
        <v>74</v>
      </c>
      <c r="E134" t="s">
        <v>75</v>
      </c>
    </row>
    <row r="135" spans="1:5" x14ac:dyDescent="0.6">
      <c r="A135" s="1">
        <v>241</v>
      </c>
      <c r="B135" s="1" t="s">
        <v>62</v>
      </c>
      <c r="C135" s="1">
        <v>2212</v>
      </c>
      <c r="D135" s="1" t="s">
        <v>74</v>
      </c>
      <c r="E135" t="s">
        <v>75</v>
      </c>
    </row>
    <row r="136" spans="1:5" x14ac:dyDescent="0.6">
      <c r="A136" s="1">
        <v>242</v>
      </c>
      <c r="B136" s="1" t="s">
        <v>62</v>
      </c>
      <c r="C136" s="1">
        <v>2449</v>
      </c>
      <c r="D136" s="1" t="s">
        <v>74</v>
      </c>
      <c r="E136" t="s">
        <v>75</v>
      </c>
    </row>
    <row r="137" spans="1:5" x14ac:dyDescent="0.6">
      <c r="A137" s="1">
        <v>243</v>
      </c>
      <c r="B137" s="1" t="s">
        <v>62</v>
      </c>
      <c r="C137" s="1">
        <v>2899</v>
      </c>
      <c r="D137" s="1" t="s">
        <v>72</v>
      </c>
      <c r="E137" t="s">
        <v>73</v>
      </c>
    </row>
    <row r="138" spans="1:5" x14ac:dyDescent="0.6">
      <c r="A138" s="1">
        <v>244</v>
      </c>
      <c r="B138" s="1" t="s">
        <v>63</v>
      </c>
      <c r="C138" s="1">
        <v>2829</v>
      </c>
      <c r="D138" s="1" t="s">
        <v>74</v>
      </c>
      <c r="E138" t="s">
        <v>75</v>
      </c>
    </row>
    <row r="139" spans="1:5" x14ac:dyDescent="0.6">
      <c r="A139" s="1">
        <v>245</v>
      </c>
      <c r="B139" s="1" t="s">
        <v>64</v>
      </c>
      <c r="C139" s="1">
        <v>345</v>
      </c>
      <c r="D139" s="1" t="s">
        <v>74</v>
      </c>
      <c r="E139" t="s">
        <v>75</v>
      </c>
    </row>
    <row r="140" spans="1:5" x14ac:dyDescent="0.6">
      <c r="A140" s="1">
        <v>246</v>
      </c>
      <c r="B140" s="1" t="s">
        <v>62</v>
      </c>
      <c r="C140" s="1">
        <v>1591</v>
      </c>
      <c r="D140" s="1" t="s">
        <v>74</v>
      </c>
      <c r="E140" t="s">
        <v>75</v>
      </c>
    </row>
    <row r="141" spans="1:5" x14ac:dyDescent="0.6">
      <c r="A141" s="1">
        <v>247</v>
      </c>
      <c r="B141" s="1" t="s">
        <v>62</v>
      </c>
      <c r="C141" s="1">
        <v>1463</v>
      </c>
      <c r="D141" s="1" t="s">
        <v>72</v>
      </c>
      <c r="E141" t="s">
        <v>73</v>
      </c>
    </row>
    <row r="142" spans="1:5" x14ac:dyDescent="0.6">
      <c r="A142" s="1">
        <v>248</v>
      </c>
      <c r="B142" s="1" t="s">
        <v>64</v>
      </c>
      <c r="C142" s="1">
        <v>1431</v>
      </c>
      <c r="D142" s="1" t="s">
        <v>74</v>
      </c>
      <c r="E142" t="s">
        <v>75</v>
      </c>
    </row>
    <row r="143" spans="1:5" x14ac:dyDescent="0.6">
      <c r="A143" s="1">
        <v>249</v>
      </c>
      <c r="B143" s="1" t="s">
        <v>63</v>
      </c>
      <c r="C143" s="1">
        <v>2849</v>
      </c>
      <c r="D143" s="1" t="s">
        <v>74</v>
      </c>
      <c r="E143" t="s">
        <v>75</v>
      </c>
    </row>
    <row r="144" spans="1:5" x14ac:dyDescent="0.6">
      <c r="A144" s="1">
        <v>250</v>
      </c>
      <c r="B144" s="1" t="s">
        <v>63</v>
      </c>
      <c r="C144" s="1">
        <v>1969</v>
      </c>
      <c r="D144" s="1" t="s">
        <v>74</v>
      </c>
      <c r="E144" t="s">
        <v>75</v>
      </c>
    </row>
    <row r="145" spans="1:5" x14ac:dyDescent="0.6">
      <c r="A145" s="1">
        <v>251</v>
      </c>
      <c r="B145" s="1" t="s">
        <v>62</v>
      </c>
      <c r="C145" s="1">
        <v>1627</v>
      </c>
      <c r="D145" s="1" t="s">
        <v>74</v>
      </c>
      <c r="E145" t="s">
        <v>75</v>
      </c>
    </row>
    <row r="146" spans="1:5" x14ac:dyDescent="0.6">
      <c r="A146" s="1">
        <v>252</v>
      </c>
      <c r="B146" s="1" t="s">
        <v>63</v>
      </c>
      <c r="C146" s="1">
        <v>478</v>
      </c>
      <c r="D146" s="1" t="s">
        <v>72</v>
      </c>
      <c r="E146" t="s">
        <v>73</v>
      </c>
    </row>
    <row r="147" spans="1:5" x14ac:dyDescent="0.6">
      <c r="A147" s="1">
        <v>253</v>
      </c>
      <c r="B147" s="1" t="s">
        <v>64</v>
      </c>
      <c r="C147" s="1">
        <v>900</v>
      </c>
      <c r="D147" s="1" t="s">
        <v>74</v>
      </c>
      <c r="E147" t="s">
        <v>75</v>
      </c>
    </row>
    <row r="148" spans="1:5" x14ac:dyDescent="0.6">
      <c r="A148" s="1">
        <v>254</v>
      </c>
      <c r="B148" s="1" t="s">
        <v>64</v>
      </c>
      <c r="C148" s="1">
        <v>1286</v>
      </c>
      <c r="D148" s="1" t="s">
        <v>70</v>
      </c>
      <c r="E148" t="s">
        <v>71</v>
      </c>
    </row>
    <row r="149" spans="1:5" x14ac:dyDescent="0.6">
      <c r="A149" s="1">
        <v>255</v>
      </c>
      <c r="B149" s="1" t="s">
        <v>62</v>
      </c>
      <c r="C149" s="1">
        <v>2906</v>
      </c>
      <c r="D149" s="1" t="s">
        <v>72</v>
      </c>
      <c r="E149" t="s">
        <v>73</v>
      </c>
    </row>
    <row r="150" spans="1:5" x14ac:dyDescent="0.6">
      <c r="A150" s="1">
        <v>256</v>
      </c>
      <c r="B150" s="1" t="s">
        <v>64</v>
      </c>
      <c r="C150" s="1">
        <v>645</v>
      </c>
      <c r="D150" s="1" t="s">
        <v>74</v>
      </c>
      <c r="E150" t="s">
        <v>75</v>
      </c>
    </row>
    <row r="151" spans="1:5" x14ac:dyDescent="0.6">
      <c r="A151" s="1">
        <v>257</v>
      </c>
      <c r="B151" s="1" t="s">
        <v>63</v>
      </c>
      <c r="C151" s="1">
        <v>819</v>
      </c>
      <c r="D151" s="1" t="s">
        <v>74</v>
      </c>
      <c r="E151" t="s">
        <v>75</v>
      </c>
    </row>
    <row r="152" spans="1:5" x14ac:dyDescent="0.6">
      <c r="A152" s="1">
        <v>258</v>
      </c>
      <c r="B152" s="1" t="s">
        <v>63</v>
      </c>
      <c r="C152" s="1">
        <v>2283</v>
      </c>
      <c r="D152" s="1" t="s">
        <v>74</v>
      </c>
      <c r="E152" t="s">
        <v>75</v>
      </c>
    </row>
    <row r="153" spans="1:5" x14ac:dyDescent="0.6">
      <c r="A153" s="1">
        <v>259</v>
      </c>
      <c r="B153" s="1" t="s">
        <v>64</v>
      </c>
      <c r="C153" s="1">
        <v>2884</v>
      </c>
      <c r="D153" s="1" t="s">
        <v>72</v>
      </c>
      <c r="E153" t="s">
        <v>73</v>
      </c>
    </row>
    <row r="154" spans="1:5" x14ac:dyDescent="0.6">
      <c r="A154" s="1">
        <v>260</v>
      </c>
      <c r="B154" s="1" t="s">
        <v>63</v>
      </c>
      <c r="C154" s="1">
        <v>2889</v>
      </c>
      <c r="D154" s="1" t="s">
        <v>74</v>
      </c>
      <c r="E154" t="s">
        <v>75</v>
      </c>
    </row>
    <row r="155" spans="1:5" x14ac:dyDescent="0.6">
      <c r="A155" s="1">
        <v>261</v>
      </c>
      <c r="B155" s="1" t="s">
        <v>63</v>
      </c>
      <c r="C155" s="1">
        <v>2628</v>
      </c>
      <c r="D155" s="1" t="s">
        <v>74</v>
      </c>
      <c r="E155" t="s">
        <v>75</v>
      </c>
    </row>
    <row r="156" spans="1:5" x14ac:dyDescent="0.6">
      <c r="A156" s="1">
        <v>262</v>
      </c>
      <c r="B156" s="1" t="s">
        <v>63</v>
      </c>
      <c r="C156" s="1">
        <v>2681</v>
      </c>
      <c r="D156" s="1" t="s">
        <v>74</v>
      </c>
      <c r="E156" t="s">
        <v>75</v>
      </c>
    </row>
    <row r="157" spans="1:5" x14ac:dyDescent="0.6">
      <c r="A157" s="1">
        <v>263</v>
      </c>
      <c r="B157" s="1" t="s">
        <v>63</v>
      </c>
      <c r="C157" s="1">
        <v>1473</v>
      </c>
      <c r="D157" s="1" t="s">
        <v>74</v>
      </c>
      <c r="E157" t="s">
        <v>75</v>
      </c>
    </row>
    <row r="158" spans="1:5" x14ac:dyDescent="0.6">
      <c r="A158" s="1">
        <v>264</v>
      </c>
      <c r="B158" s="1" t="s">
        <v>64</v>
      </c>
      <c r="C158" s="1">
        <v>1845</v>
      </c>
      <c r="D158" s="1" t="s">
        <v>74</v>
      </c>
      <c r="E158" t="s">
        <v>75</v>
      </c>
    </row>
    <row r="159" spans="1:5" x14ac:dyDescent="0.6">
      <c r="A159" s="1">
        <v>265</v>
      </c>
      <c r="B159" s="1" t="s">
        <v>62</v>
      </c>
      <c r="C159" s="1">
        <v>1788</v>
      </c>
      <c r="D159" s="1" t="s">
        <v>74</v>
      </c>
      <c r="E159" t="s">
        <v>75</v>
      </c>
    </row>
    <row r="160" spans="1:5" x14ac:dyDescent="0.6">
      <c r="A160" s="1">
        <v>266</v>
      </c>
      <c r="B160" s="1" t="s">
        <v>63</v>
      </c>
      <c r="C160" s="1">
        <v>523</v>
      </c>
      <c r="D160" s="1" t="s">
        <v>74</v>
      </c>
      <c r="E160" t="s">
        <v>75</v>
      </c>
    </row>
    <row r="161" spans="1:5" x14ac:dyDescent="0.6">
      <c r="A161" s="1">
        <v>267</v>
      </c>
      <c r="B161" s="1" t="s">
        <v>62</v>
      </c>
      <c r="C161" s="1">
        <v>969</v>
      </c>
      <c r="D161" s="1" t="s">
        <v>74</v>
      </c>
      <c r="E161" t="s">
        <v>75</v>
      </c>
    </row>
    <row r="162" spans="1:5" x14ac:dyDescent="0.6">
      <c r="A162" s="1">
        <v>268</v>
      </c>
      <c r="B162" s="1" t="s">
        <v>62</v>
      </c>
      <c r="C162" s="1">
        <v>543</v>
      </c>
      <c r="D162" s="1" t="s">
        <v>74</v>
      </c>
      <c r="E162" t="s">
        <v>75</v>
      </c>
    </row>
    <row r="163" spans="1:5" x14ac:dyDescent="0.6">
      <c r="A163" s="1">
        <v>269</v>
      </c>
      <c r="B163" s="1" t="s">
        <v>62</v>
      </c>
      <c r="C163" s="1">
        <v>2967</v>
      </c>
      <c r="D163" s="1" t="s">
        <v>74</v>
      </c>
      <c r="E163" t="s">
        <v>75</v>
      </c>
    </row>
    <row r="164" spans="1:5" x14ac:dyDescent="0.6">
      <c r="A164" s="1">
        <v>270</v>
      </c>
      <c r="B164" s="1" t="s">
        <v>64</v>
      </c>
      <c r="C164" s="1">
        <v>372</v>
      </c>
      <c r="D164" s="1" t="s">
        <v>74</v>
      </c>
      <c r="E164" t="s">
        <v>75</v>
      </c>
    </row>
    <row r="165" spans="1:5" x14ac:dyDescent="0.6">
      <c r="A165" s="1">
        <v>271</v>
      </c>
      <c r="B165" s="1" t="s">
        <v>64</v>
      </c>
      <c r="C165" s="1">
        <v>1391</v>
      </c>
      <c r="D165" s="1" t="s">
        <v>72</v>
      </c>
      <c r="E165" t="s">
        <v>73</v>
      </c>
    </row>
    <row r="166" spans="1:5" x14ac:dyDescent="0.6">
      <c r="A166" s="1">
        <v>272</v>
      </c>
      <c r="B166" s="1" t="s">
        <v>63</v>
      </c>
      <c r="C166" s="1">
        <v>2405</v>
      </c>
      <c r="D166" s="1" t="s">
        <v>74</v>
      </c>
      <c r="E166" t="s">
        <v>75</v>
      </c>
    </row>
    <row r="167" spans="1:5" x14ac:dyDescent="0.6">
      <c r="A167" s="1">
        <v>273</v>
      </c>
      <c r="B167" s="1" t="s">
        <v>62</v>
      </c>
      <c r="C167" s="1">
        <v>46</v>
      </c>
      <c r="D167" s="1" t="s">
        <v>74</v>
      </c>
      <c r="E167" t="s">
        <v>75</v>
      </c>
    </row>
    <row r="168" spans="1:5" x14ac:dyDescent="0.6">
      <c r="A168" s="1">
        <v>274</v>
      </c>
      <c r="B168" s="1" t="s">
        <v>63</v>
      </c>
      <c r="C168" s="1">
        <v>1559</v>
      </c>
      <c r="D168" s="1" t="s">
        <v>74</v>
      </c>
      <c r="E168" t="s">
        <v>75</v>
      </c>
    </row>
    <row r="169" spans="1:5" x14ac:dyDescent="0.6">
      <c r="A169" s="1">
        <v>275</v>
      </c>
      <c r="B169" s="1" t="s">
        <v>62</v>
      </c>
      <c r="C169" s="1">
        <v>943</v>
      </c>
      <c r="D169" s="1" t="s">
        <v>74</v>
      </c>
      <c r="E169" t="s">
        <v>75</v>
      </c>
    </row>
    <row r="170" spans="1:5" x14ac:dyDescent="0.6">
      <c r="A170" s="1">
        <v>276</v>
      </c>
      <c r="B170" s="1" t="s">
        <v>64</v>
      </c>
      <c r="C170" s="1">
        <v>2992</v>
      </c>
      <c r="D170" s="1" t="s">
        <v>76</v>
      </c>
      <c r="E170" t="s">
        <v>73</v>
      </c>
    </row>
    <row r="171" spans="1:5" x14ac:dyDescent="0.6">
      <c r="A171" s="1">
        <v>277</v>
      </c>
      <c r="B171" s="1" t="s">
        <v>64</v>
      </c>
      <c r="C171" s="1">
        <v>731</v>
      </c>
      <c r="D171" s="1" t="s">
        <v>74</v>
      </c>
      <c r="E171" t="s">
        <v>75</v>
      </c>
    </row>
    <row r="172" spans="1:5" x14ac:dyDescent="0.6">
      <c r="A172" s="1">
        <v>278</v>
      </c>
      <c r="B172" s="1" t="s">
        <v>62</v>
      </c>
      <c r="C172" s="1">
        <v>598</v>
      </c>
      <c r="D172" s="1" t="s">
        <v>74</v>
      </c>
      <c r="E172" t="s">
        <v>75</v>
      </c>
    </row>
    <row r="173" spans="1:5" x14ac:dyDescent="0.6">
      <c r="A173" s="1">
        <v>279</v>
      </c>
      <c r="B173" s="1" t="s">
        <v>64</v>
      </c>
      <c r="C173" s="1">
        <v>1564</v>
      </c>
      <c r="D173" s="1" t="s">
        <v>74</v>
      </c>
      <c r="E173" t="s">
        <v>75</v>
      </c>
    </row>
    <row r="174" spans="1:5" x14ac:dyDescent="0.6">
      <c r="A174" s="1">
        <v>280</v>
      </c>
      <c r="B174" s="1" t="s">
        <v>64</v>
      </c>
      <c r="C174" s="1">
        <v>1340</v>
      </c>
      <c r="D174" s="1" t="s">
        <v>74</v>
      </c>
      <c r="E174" t="s">
        <v>75</v>
      </c>
    </row>
    <row r="175" spans="1:5" x14ac:dyDescent="0.6">
      <c r="A175" s="1">
        <v>281</v>
      </c>
      <c r="B175" s="1" t="s">
        <v>62</v>
      </c>
      <c r="C175" s="1">
        <v>2883</v>
      </c>
      <c r="D175" s="1" t="s">
        <v>74</v>
      </c>
      <c r="E175" t="s">
        <v>75</v>
      </c>
    </row>
    <row r="176" spans="1:5" x14ac:dyDescent="0.6">
      <c r="A176" s="1">
        <v>282</v>
      </c>
      <c r="B176" s="1" t="s">
        <v>64</v>
      </c>
      <c r="C176" s="1">
        <v>1457</v>
      </c>
      <c r="D176" s="1" t="s">
        <v>70</v>
      </c>
      <c r="E176" t="s">
        <v>71</v>
      </c>
    </row>
    <row r="177" spans="1:5" x14ac:dyDescent="0.6">
      <c r="A177" s="1">
        <v>283</v>
      </c>
      <c r="B177" s="1" t="s">
        <v>62</v>
      </c>
      <c r="C177" s="1">
        <v>1733</v>
      </c>
      <c r="D177" s="1" t="s">
        <v>72</v>
      </c>
      <c r="E177" t="s">
        <v>73</v>
      </c>
    </row>
    <row r="178" spans="1:5" x14ac:dyDescent="0.6">
      <c r="A178" s="1">
        <v>284</v>
      </c>
      <c r="B178" s="1" t="s">
        <v>62</v>
      </c>
      <c r="C178" s="1">
        <v>71</v>
      </c>
      <c r="D178" s="1" t="s">
        <v>72</v>
      </c>
      <c r="E178" t="s">
        <v>73</v>
      </c>
    </row>
    <row r="179" spans="1:5" x14ac:dyDescent="0.6">
      <c r="A179" s="1">
        <v>285</v>
      </c>
      <c r="B179" s="1" t="s">
        <v>62</v>
      </c>
      <c r="C179" s="1">
        <v>188</v>
      </c>
      <c r="D179" s="1" t="s">
        <v>74</v>
      </c>
      <c r="E179" t="s">
        <v>75</v>
      </c>
    </row>
    <row r="180" spans="1:5" x14ac:dyDescent="0.6">
      <c r="A180" s="1">
        <v>286</v>
      </c>
      <c r="B180" s="1" t="s">
        <v>62</v>
      </c>
      <c r="C180" s="1">
        <v>1194</v>
      </c>
      <c r="D180" s="1" t="s">
        <v>74</v>
      </c>
      <c r="E180" t="s">
        <v>75</v>
      </c>
    </row>
    <row r="181" spans="1:5" x14ac:dyDescent="0.6">
      <c r="A181" s="1">
        <v>287</v>
      </c>
      <c r="B181" s="1" t="s">
        <v>62</v>
      </c>
      <c r="C181" s="1">
        <v>2943</v>
      </c>
      <c r="D181" s="1" t="s">
        <v>74</v>
      </c>
      <c r="E181" t="s">
        <v>75</v>
      </c>
    </row>
    <row r="182" spans="1:5" x14ac:dyDescent="0.6">
      <c r="A182" s="1">
        <v>288</v>
      </c>
      <c r="B182" s="1" t="s">
        <v>63</v>
      </c>
      <c r="C182" s="1">
        <v>425</v>
      </c>
      <c r="D182" s="1" t="s">
        <v>74</v>
      </c>
      <c r="E182" t="s">
        <v>75</v>
      </c>
    </row>
    <row r="183" spans="1:5" x14ac:dyDescent="0.6">
      <c r="A183" s="1">
        <v>289</v>
      </c>
      <c r="B183" s="1" t="s">
        <v>63</v>
      </c>
      <c r="C183" s="1">
        <v>1621</v>
      </c>
      <c r="D183" s="1" t="s">
        <v>74</v>
      </c>
      <c r="E183" t="s">
        <v>75</v>
      </c>
    </row>
    <row r="184" spans="1:5" x14ac:dyDescent="0.6">
      <c r="A184" s="1">
        <v>290</v>
      </c>
      <c r="B184" s="1" t="s">
        <v>63</v>
      </c>
      <c r="C184" s="1">
        <v>2791</v>
      </c>
      <c r="D184" s="1" t="s">
        <v>74</v>
      </c>
      <c r="E184" t="s">
        <v>75</v>
      </c>
    </row>
    <row r="185" spans="1:5" x14ac:dyDescent="0.6">
      <c r="A185" s="1">
        <v>291</v>
      </c>
      <c r="B185" s="1" t="s">
        <v>64</v>
      </c>
      <c r="C185" s="1">
        <v>2145</v>
      </c>
      <c r="D185" s="1" t="s">
        <v>74</v>
      </c>
      <c r="E185" t="s">
        <v>75</v>
      </c>
    </row>
    <row r="186" spans="1:5" x14ac:dyDescent="0.6">
      <c r="A186" s="1">
        <v>292</v>
      </c>
      <c r="B186" s="1" t="s">
        <v>63</v>
      </c>
      <c r="C186" s="1">
        <v>1184</v>
      </c>
      <c r="D186" s="1" t="s">
        <v>78</v>
      </c>
      <c r="E186" t="s">
        <v>68</v>
      </c>
    </row>
    <row r="187" spans="1:5" x14ac:dyDescent="0.6">
      <c r="A187" s="1">
        <v>293</v>
      </c>
      <c r="B187" s="1" t="s">
        <v>63</v>
      </c>
      <c r="C187" s="1">
        <v>1829</v>
      </c>
      <c r="D187" s="1" t="s">
        <v>74</v>
      </c>
      <c r="E187" t="s">
        <v>75</v>
      </c>
    </row>
    <row r="188" spans="1:5" x14ac:dyDescent="0.6">
      <c r="A188" s="1">
        <v>294</v>
      </c>
      <c r="B188" s="1" t="s">
        <v>63</v>
      </c>
      <c r="C188" s="1">
        <v>1451</v>
      </c>
      <c r="D188" s="1" t="s">
        <v>74</v>
      </c>
      <c r="E188" t="s">
        <v>75</v>
      </c>
    </row>
    <row r="189" spans="1:5" x14ac:dyDescent="0.6">
      <c r="A189" s="1">
        <v>295</v>
      </c>
      <c r="B189" s="1" t="s">
        <v>64</v>
      </c>
      <c r="C189" s="1">
        <v>1126</v>
      </c>
      <c r="D189" s="1" t="s">
        <v>74</v>
      </c>
      <c r="E189" t="s">
        <v>75</v>
      </c>
    </row>
    <row r="190" spans="1:5" x14ac:dyDescent="0.6">
      <c r="A190" s="1">
        <v>296</v>
      </c>
      <c r="B190" s="1" t="s">
        <v>64</v>
      </c>
      <c r="C190" s="1">
        <v>2738</v>
      </c>
      <c r="D190" s="1" t="s">
        <v>76</v>
      </c>
      <c r="E190" t="s">
        <v>73</v>
      </c>
    </row>
    <row r="191" spans="1:5" x14ac:dyDescent="0.6">
      <c r="A191" s="1">
        <v>297</v>
      </c>
      <c r="B191" s="1" t="s">
        <v>64</v>
      </c>
      <c r="C191" s="1">
        <v>606</v>
      </c>
      <c r="D191" s="1" t="s">
        <v>78</v>
      </c>
      <c r="E191" t="s">
        <v>68</v>
      </c>
    </row>
    <row r="192" spans="1:5" x14ac:dyDescent="0.6">
      <c r="A192" s="1">
        <v>298</v>
      </c>
      <c r="B192" s="1" t="s">
        <v>63</v>
      </c>
      <c r="C192" s="1">
        <v>1077</v>
      </c>
      <c r="D192" s="1" t="s">
        <v>74</v>
      </c>
      <c r="E192" t="s">
        <v>75</v>
      </c>
    </row>
    <row r="193" spans="1:5" x14ac:dyDescent="0.6">
      <c r="A193" s="1">
        <v>299</v>
      </c>
      <c r="B193" s="1" t="s">
        <v>62</v>
      </c>
      <c r="C193" s="1">
        <v>2041</v>
      </c>
      <c r="D193" s="1" t="s">
        <v>70</v>
      </c>
      <c r="E193" t="s">
        <v>71</v>
      </c>
    </row>
    <row r="194" spans="1:5" x14ac:dyDescent="0.6">
      <c r="A194" s="1">
        <v>300</v>
      </c>
      <c r="B194" s="1" t="s">
        <v>62</v>
      </c>
      <c r="C194" s="1">
        <v>2988</v>
      </c>
      <c r="D194" s="1" t="s">
        <v>74</v>
      </c>
      <c r="E194" t="s">
        <v>75</v>
      </c>
    </row>
    <row r="195" spans="1:5" x14ac:dyDescent="0.6">
      <c r="A195" s="1">
        <v>301</v>
      </c>
      <c r="B195" s="1" t="s">
        <v>63</v>
      </c>
      <c r="C195" s="1">
        <v>464</v>
      </c>
      <c r="D195" s="1" t="s">
        <v>74</v>
      </c>
      <c r="E195" t="s">
        <v>75</v>
      </c>
    </row>
    <row r="196" spans="1:5" x14ac:dyDescent="0.6">
      <c r="A196" s="1">
        <v>302</v>
      </c>
      <c r="B196" s="1" t="s">
        <v>63</v>
      </c>
      <c r="C196" s="1">
        <v>1498</v>
      </c>
      <c r="D196" s="1" t="s">
        <v>74</v>
      </c>
      <c r="E196" t="s">
        <v>75</v>
      </c>
    </row>
    <row r="197" spans="1:5" x14ac:dyDescent="0.6">
      <c r="A197" s="1">
        <v>303</v>
      </c>
      <c r="B197" s="1" t="s">
        <v>64</v>
      </c>
      <c r="C197" s="1">
        <v>2379</v>
      </c>
      <c r="D197" s="1" t="s">
        <v>74</v>
      </c>
      <c r="E197" t="s">
        <v>75</v>
      </c>
    </row>
    <row r="198" spans="1:5" x14ac:dyDescent="0.6">
      <c r="A198" s="1">
        <v>304</v>
      </c>
      <c r="B198" s="1" t="s">
        <v>64</v>
      </c>
      <c r="C198" s="1">
        <v>348</v>
      </c>
      <c r="D198" s="1" t="s">
        <v>77</v>
      </c>
      <c r="E198" t="s">
        <v>73</v>
      </c>
    </row>
    <row r="199" spans="1:5" x14ac:dyDescent="0.6">
      <c r="A199" s="1">
        <v>305</v>
      </c>
      <c r="B199" s="1" t="s">
        <v>63</v>
      </c>
      <c r="C199" s="1">
        <v>901</v>
      </c>
      <c r="D199" s="1" t="s">
        <v>74</v>
      </c>
      <c r="E199" t="s">
        <v>75</v>
      </c>
    </row>
    <row r="200" spans="1:5" x14ac:dyDescent="0.6">
      <c r="A200" s="1">
        <v>306</v>
      </c>
      <c r="B200" s="1" t="s">
        <v>64</v>
      </c>
      <c r="C200" s="1">
        <v>2225</v>
      </c>
      <c r="D200" s="1" t="s">
        <v>74</v>
      </c>
      <c r="E200" t="s">
        <v>75</v>
      </c>
    </row>
    <row r="201" spans="1:5" x14ac:dyDescent="0.6">
      <c r="A201" s="1">
        <v>307</v>
      </c>
      <c r="B201" s="1" t="s">
        <v>64</v>
      </c>
      <c r="C201" s="1">
        <v>1795</v>
      </c>
      <c r="D201" s="1" t="s">
        <v>74</v>
      </c>
      <c r="E201" t="s">
        <v>75</v>
      </c>
    </row>
    <row r="202" spans="1:5" x14ac:dyDescent="0.6">
      <c r="A202" s="1">
        <v>308</v>
      </c>
      <c r="B202" s="1" t="s">
        <v>63</v>
      </c>
      <c r="C202" s="1">
        <v>1485</v>
      </c>
      <c r="D202" s="1" t="s">
        <v>74</v>
      </c>
      <c r="E202" t="s">
        <v>75</v>
      </c>
    </row>
    <row r="203" spans="1:5" x14ac:dyDescent="0.6">
      <c r="A203" s="1">
        <v>309</v>
      </c>
      <c r="B203" s="1" t="s">
        <v>62</v>
      </c>
      <c r="C203" s="1">
        <v>1709</v>
      </c>
      <c r="D203" s="1" t="s">
        <v>74</v>
      </c>
      <c r="E203" t="s">
        <v>75</v>
      </c>
    </row>
    <row r="204" spans="1:5" x14ac:dyDescent="0.6">
      <c r="A204" s="1">
        <v>310</v>
      </c>
      <c r="B204" s="1" t="s">
        <v>64</v>
      </c>
      <c r="C204" s="1">
        <v>907</v>
      </c>
      <c r="D204" s="1" t="s">
        <v>74</v>
      </c>
      <c r="E204" t="s">
        <v>75</v>
      </c>
    </row>
    <row r="205" spans="1:5" x14ac:dyDescent="0.6">
      <c r="A205" s="1">
        <v>311</v>
      </c>
      <c r="B205" s="1" t="s">
        <v>64</v>
      </c>
      <c r="C205" s="1">
        <v>1903</v>
      </c>
      <c r="D205" s="1" t="s">
        <v>74</v>
      </c>
      <c r="E205" t="s">
        <v>75</v>
      </c>
    </row>
    <row r="206" spans="1:5" x14ac:dyDescent="0.6">
      <c r="A206" s="1">
        <v>312</v>
      </c>
      <c r="B206" s="1" t="s">
        <v>63</v>
      </c>
      <c r="C206" s="1">
        <v>2526</v>
      </c>
      <c r="D206" s="1" t="s">
        <v>74</v>
      </c>
      <c r="E206" t="s">
        <v>75</v>
      </c>
    </row>
    <row r="207" spans="1:5" x14ac:dyDescent="0.6">
      <c r="A207" s="1">
        <v>313</v>
      </c>
      <c r="B207" s="1" t="s">
        <v>63</v>
      </c>
      <c r="C207" s="1">
        <v>2674</v>
      </c>
      <c r="D207" s="1" t="s">
        <v>72</v>
      </c>
      <c r="E207" t="s">
        <v>73</v>
      </c>
    </row>
    <row r="208" spans="1:5" x14ac:dyDescent="0.6">
      <c r="A208" s="1">
        <v>314</v>
      </c>
      <c r="B208" s="1" t="s">
        <v>63</v>
      </c>
      <c r="C208" s="1">
        <v>1969</v>
      </c>
      <c r="D208" s="1" t="s">
        <v>74</v>
      </c>
      <c r="E208" t="s">
        <v>75</v>
      </c>
    </row>
    <row r="209" spans="1:5" x14ac:dyDescent="0.6">
      <c r="A209" s="1">
        <v>315</v>
      </c>
      <c r="B209" s="1" t="s">
        <v>64</v>
      </c>
      <c r="C209" s="1">
        <v>666</v>
      </c>
      <c r="D209" s="1" t="s">
        <v>67</v>
      </c>
      <c r="E209" t="s">
        <v>68</v>
      </c>
    </row>
    <row r="210" spans="1:5" x14ac:dyDescent="0.6">
      <c r="A210" s="1">
        <v>316</v>
      </c>
      <c r="B210" s="1" t="s">
        <v>62</v>
      </c>
      <c r="C210" s="1">
        <v>1361</v>
      </c>
      <c r="D210" s="1" t="s">
        <v>74</v>
      </c>
      <c r="E210" t="s">
        <v>75</v>
      </c>
    </row>
    <row r="211" spans="1:5" x14ac:dyDescent="0.6">
      <c r="A211" s="1">
        <v>317</v>
      </c>
      <c r="B211" s="1" t="s">
        <v>62</v>
      </c>
      <c r="C211" s="1">
        <v>1128</v>
      </c>
      <c r="D211" s="1" t="s">
        <v>74</v>
      </c>
      <c r="E211" t="s">
        <v>75</v>
      </c>
    </row>
    <row r="212" spans="1:5" x14ac:dyDescent="0.6">
      <c r="A212" s="1">
        <v>318</v>
      </c>
      <c r="B212" s="1" t="s">
        <v>64</v>
      </c>
      <c r="C212" s="1">
        <v>1395</v>
      </c>
      <c r="D212" s="1" t="s">
        <v>72</v>
      </c>
      <c r="E212" t="s">
        <v>73</v>
      </c>
    </row>
    <row r="213" spans="1:5" x14ac:dyDescent="0.6">
      <c r="A213" s="1">
        <v>319</v>
      </c>
      <c r="B213" s="1" t="s">
        <v>63</v>
      </c>
      <c r="C213" s="1">
        <v>2436</v>
      </c>
      <c r="D213" s="1" t="s">
        <v>70</v>
      </c>
      <c r="E213" t="s">
        <v>71</v>
      </c>
    </row>
    <row r="214" spans="1:5" x14ac:dyDescent="0.6">
      <c r="A214" s="1">
        <v>320</v>
      </c>
      <c r="B214" s="1" t="s">
        <v>62</v>
      </c>
      <c r="C214" s="1">
        <v>291</v>
      </c>
      <c r="D214" s="1" t="s">
        <v>74</v>
      </c>
      <c r="E214" t="s">
        <v>75</v>
      </c>
    </row>
    <row r="215" spans="1:5" x14ac:dyDescent="0.6">
      <c r="A215" s="1">
        <v>321</v>
      </c>
      <c r="B215" s="1" t="s">
        <v>62</v>
      </c>
      <c r="C215" s="1">
        <v>667</v>
      </c>
      <c r="D215" s="1" t="s">
        <v>67</v>
      </c>
      <c r="E215" t="s">
        <v>68</v>
      </c>
    </row>
    <row r="216" spans="1:5" x14ac:dyDescent="0.6">
      <c r="A216" s="1">
        <v>322</v>
      </c>
      <c r="B216" s="1" t="s">
        <v>62</v>
      </c>
      <c r="C216" s="1">
        <v>2722</v>
      </c>
      <c r="D216" s="1" t="s">
        <v>74</v>
      </c>
      <c r="E216" t="s">
        <v>75</v>
      </c>
    </row>
    <row r="217" spans="1:5" x14ac:dyDescent="0.6">
      <c r="A217" s="1">
        <v>323</v>
      </c>
      <c r="B217" s="1" t="s">
        <v>64</v>
      </c>
      <c r="C217" s="1">
        <v>2450</v>
      </c>
      <c r="D217" s="1" t="s">
        <v>72</v>
      </c>
      <c r="E217" t="s">
        <v>73</v>
      </c>
    </row>
    <row r="218" spans="1:5" x14ac:dyDescent="0.6">
      <c r="A218" s="1">
        <v>324</v>
      </c>
      <c r="B218" s="1" t="s">
        <v>63</v>
      </c>
      <c r="C218" s="1">
        <v>2648</v>
      </c>
      <c r="D218" s="1" t="s">
        <v>74</v>
      </c>
      <c r="E218" t="s">
        <v>75</v>
      </c>
    </row>
    <row r="219" spans="1:5" x14ac:dyDescent="0.6">
      <c r="A219" s="1">
        <v>325</v>
      </c>
      <c r="B219" s="1" t="s">
        <v>64</v>
      </c>
      <c r="C219" s="1">
        <v>1969</v>
      </c>
      <c r="D219" s="1" t="s">
        <v>74</v>
      </c>
      <c r="E219" t="s">
        <v>75</v>
      </c>
    </row>
    <row r="220" spans="1:5" x14ac:dyDescent="0.6">
      <c r="A220" s="1">
        <v>326</v>
      </c>
      <c r="B220" s="1" t="s">
        <v>62</v>
      </c>
      <c r="C220" s="1">
        <v>210</v>
      </c>
      <c r="D220" s="1" t="s">
        <v>74</v>
      </c>
      <c r="E220" t="s">
        <v>75</v>
      </c>
    </row>
    <row r="221" spans="1:5" x14ac:dyDescent="0.6">
      <c r="A221" s="1">
        <v>327</v>
      </c>
      <c r="B221" s="1" t="s">
        <v>62</v>
      </c>
      <c r="C221" s="1">
        <v>1215</v>
      </c>
      <c r="D221" s="1" t="s">
        <v>74</v>
      </c>
      <c r="E221" t="s">
        <v>75</v>
      </c>
    </row>
    <row r="222" spans="1:5" x14ac:dyDescent="0.6">
      <c r="A222" s="1">
        <v>328</v>
      </c>
      <c r="B222" s="1" t="s">
        <v>64</v>
      </c>
      <c r="C222" s="1">
        <v>1764</v>
      </c>
      <c r="D222" s="1" t="s">
        <v>72</v>
      </c>
      <c r="E222" t="s">
        <v>73</v>
      </c>
    </row>
    <row r="223" spans="1:5" x14ac:dyDescent="0.6">
      <c r="A223" s="1">
        <v>329</v>
      </c>
      <c r="B223" s="1" t="s">
        <v>62</v>
      </c>
      <c r="C223" s="1">
        <v>2537</v>
      </c>
      <c r="D223" s="1" t="s">
        <v>74</v>
      </c>
      <c r="E223" t="s">
        <v>75</v>
      </c>
    </row>
    <row r="224" spans="1:5" x14ac:dyDescent="0.6">
      <c r="A224" s="1">
        <v>330</v>
      </c>
      <c r="B224" s="1" t="s">
        <v>63</v>
      </c>
      <c r="C224" s="1">
        <v>386</v>
      </c>
      <c r="D224" s="1" t="s">
        <v>78</v>
      </c>
      <c r="E224" t="s">
        <v>68</v>
      </c>
    </row>
    <row r="225" spans="1:5" x14ac:dyDescent="0.6">
      <c r="A225" s="1">
        <v>331</v>
      </c>
      <c r="B225" s="1" t="s">
        <v>64</v>
      </c>
      <c r="C225" s="1">
        <v>506</v>
      </c>
      <c r="D225" s="1" t="s">
        <v>74</v>
      </c>
      <c r="E225" t="s">
        <v>75</v>
      </c>
    </row>
    <row r="226" spans="1:5" x14ac:dyDescent="0.6">
      <c r="A226" s="1">
        <v>332</v>
      </c>
      <c r="B226" s="1" t="s">
        <v>64</v>
      </c>
      <c r="C226" s="1">
        <v>1752</v>
      </c>
      <c r="D226" s="1" t="s">
        <v>74</v>
      </c>
      <c r="E226" t="s">
        <v>75</v>
      </c>
    </row>
    <row r="227" spans="1:5" x14ac:dyDescent="0.6">
      <c r="A227" s="1">
        <v>333</v>
      </c>
      <c r="B227" s="1" t="s">
        <v>62</v>
      </c>
      <c r="C227" s="1">
        <v>1316</v>
      </c>
      <c r="D227" s="1" t="s">
        <v>82</v>
      </c>
      <c r="E227" t="s">
        <v>83</v>
      </c>
    </row>
    <row r="228" spans="1:5" x14ac:dyDescent="0.6">
      <c r="A228" s="1">
        <v>334</v>
      </c>
      <c r="B228" s="1" t="s">
        <v>62</v>
      </c>
      <c r="C228" s="1">
        <v>566</v>
      </c>
      <c r="D228" s="1" t="s">
        <v>74</v>
      </c>
      <c r="E228" t="s">
        <v>75</v>
      </c>
    </row>
    <row r="229" spans="1:5" x14ac:dyDescent="0.6">
      <c r="A229" s="1">
        <v>335</v>
      </c>
      <c r="B229" s="1" t="s">
        <v>62</v>
      </c>
      <c r="C229" s="1">
        <v>2983</v>
      </c>
      <c r="D229" s="1" t="s">
        <v>74</v>
      </c>
      <c r="E229" t="s">
        <v>75</v>
      </c>
    </row>
    <row r="230" spans="1:5" x14ac:dyDescent="0.6">
      <c r="A230" s="1">
        <v>336</v>
      </c>
      <c r="B230" s="1" t="s">
        <v>64</v>
      </c>
      <c r="C230" s="1">
        <v>2768</v>
      </c>
      <c r="D230" s="1" t="s">
        <v>78</v>
      </c>
      <c r="E230" t="s">
        <v>68</v>
      </c>
    </row>
    <row r="231" spans="1:5" x14ac:dyDescent="0.6">
      <c r="A231" s="1">
        <v>337</v>
      </c>
      <c r="B231" s="1" t="s">
        <v>63</v>
      </c>
      <c r="C231" s="1">
        <v>2005</v>
      </c>
      <c r="D231" s="1" t="s">
        <v>70</v>
      </c>
      <c r="E231" t="s">
        <v>71</v>
      </c>
    </row>
    <row r="232" spans="1:5" x14ac:dyDescent="0.6">
      <c r="A232" s="1">
        <v>338</v>
      </c>
      <c r="B232" s="1" t="s">
        <v>64</v>
      </c>
      <c r="C232" s="1">
        <v>2879</v>
      </c>
      <c r="D232" s="1" t="s">
        <v>74</v>
      </c>
      <c r="E232" t="s">
        <v>75</v>
      </c>
    </row>
    <row r="233" spans="1:5" x14ac:dyDescent="0.6">
      <c r="A233" s="1">
        <v>339</v>
      </c>
      <c r="B233" s="1" t="s">
        <v>62</v>
      </c>
      <c r="C233" s="1">
        <v>422</v>
      </c>
      <c r="D233" s="1" t="s">
        <v>74</v>
      </c>
      <c r="E233" t="s">
        <v>75</v>
      </c>
    </row>
    <row r="234" spans="1:5" x14ac:dyDescent="0.6">
      <c r="A234" s="1">
        <v>340</v>
      </c>
      <c r="B234" s="1" t="s">
        <v>62</v>
      </c>
      <c r="C234" s="1">
        <v>2102</v>
      </c>
      <c r="D234" s="1" t="s">
        <v>69</v>
      </c>
      <c r="E234" t="s">
        <v>68</v>
      </c>
    </row>
    <row r="235" spans="1:5" x14ac:dyDescent="0.6">
      <c r="A235" s="1">
        <v>341</v>
      </c>
      <c r="B235" s="1" t="s">
        <v>62</v>
      </c>
      <c r="C235" s="1">
        <v>1349</v>
      </c>
      <c r="D235" s="1" t="s">
        <v>74</v>
      </c>
      <c r="E235" t="s">
        <v>75</v>
      </c>
    </row>
    <row r="236" spans="1:5" x14ac:dyDescent="0.6">
      <c r="A236" s="1">
        <v>342</v>
      </c>
      <c r="B236" s="1" t="s">
        <v>62</v>
      </c>
      <c r="C236" s="1">
        <v>2265</v>
      </c>
      <c r="D236" s="1" t="s">
        <v>74</v>
      </c>
      <c r="E236" t="s">
        <v>75</v>
      </c>
    </row>
    <row r="237" spans="1:5" x14ac:dyDescent="0.6">
      <c r="A237" s="1">
        <v>343</v>
      </c>
      <c r="B237" s="1" t="s">
        <v>62</v>
      </c>
      <c r="C237" s="1">
        <v>1459</v>
      </c>
      <c r="D237" s="1" t="s">
        <v>74</v>
      </c>
      <c r="E237" t="s">
        <v>75</v>
      </c>
    </row>
    <row r="238" spans="1:5" x14ac:dyDescent="0.6">
      <c r="A238" s="1">
        <v>344</v>
      </c>
      <c r="B238" s="1" t="s">
        <v>63</v>
      </c>
      <c r="C238" s="1">
        <v>1009</v>
      </c>
      <c r="D238" s="1" t="s">
        <v>74</v>
      </c>
      <c r="E238" t="s">
        <v>75</v>
      </c>
    </row>
    <row r="239" spans="1:5" x14ac:dyDescent="0.6">
      <c r="A239" s="1">
        <v>345</v>
      </c>
      <c r="B239" s="1" t="s">
        <v>63</v>
      </c>
      <c r="C239" s="1">
        <v>1500</v>
      </c>
      <c r="D239" s="1" t="s">
        <v>69</v>
      </c>
      <c r="E239" t="s">
        <v>68</v>
      </c>
    </row>
    <row r="240" spans="1:5" x14ac:dyDescent="0.6">
      <c r="A240" s="1">
        <v>346</v>
      </c>
      <c r="B240" s="1" t="s">
        <v>63</v>
      </c>
      <c r="C240" s="1">
        <v>1518</v>
      </c>
      <c r="D240" s="1" t="s">
        <v>74</v>
      </c>
      <c r="E240" t="s">
        <v>75</v>
      </c>
    </row>
    <row r="241" spans="1:5" x14ac:dyDescent="0.6">
      <c r="A241" s="1">
        <v>347</v>
      </c>
      <c r="B241" s="1" t="s">
        <v>64</v>
      </c>
      <c r="C241" s="1">
        <v>1544</v>
      </c>
      <c r="D241" s="1" t="s">
        <v>74</v>
      </c>
      <c r="E241" t="s">
        <v>75</v>
      </c>
    </row>
    <row r="242" spans="1:5" x14ac:dyDescent="0.6">
      <c r="A242" s="1">
        <v>348</v>
      </c>
      <c r="B242" s="1" t="s">
        <v>62</v>
      </c>
      <c r="C242" s="1">
        <v>1720</v>
      </c>
      <c r="D242" s="1" t="s">
        <v>74</v>
      </c>
      <c r="E242" t="s">
        <v>75</v>
      </c>
    </row>
    <row r="243" spans="1:5" x14ac:dyDescent="0.6">
      <c r="A243" s="1">
        <v>349</v>
      </c>
      <c r="B243" s="1" t="s">
        <v>64</v>
      </c>
      <c r="C243" s="1">
        <v>1847</v>
      </c>
      <c r="D243" s="1" t="s">
        <v>72</v>
      </c>
      <c r="E243" t="s">
        <v>73</v>
      </c>
    </row>
    <row r="244" spans="1:5" x14ac:dyDescent="0.6">
      <c r="A244" s="1">
        <v>350</v>
      </c>
      <c r="B244" s="1" t="s">
        <v>63</v>
      </c>
      <c r="C244" s="1">
        <v>1060</v>
      </c>
      <c r="D244" s="1" t="s">
        <v>74</v>
      </c>
      <c r="E244" t="s">
        <v>75</v>
      </c>
    </row>
    <row r="245" spans="1:5" x14ac:dyDescent="0.6">
      <c r="A245" s="1">
        <v>351</v>
      </c>
      <c r="B245" s="1" t="s">
        <v>63</v>
      </c>
      <c r="C245" s="1">
        <v>1594</v>
      </c>
      <c r="D245" s="1" t="s">
        <v>74</v>
      </c>
      <c r="E245" t="s">
        <v>75</v>
      </c>
    </row>
    <row r="246" spans="1:5" x14ac:dyDescent="0.6">
      <c r="A246" s="1">
        <v>352</v>
      </c>
      <c r="B246" s="1" t="s">
        <v>63</v>
      </c>
      <c r="C246" s="1">
        <v>2000</v>
      </c>
      <c r="D246" s="1" t="s">
        <v>67</v>
      </c>
      <c r="E246" t="s">
        <v>68</v>
      </c>
    </row>
    <row r="247" spans="1:5" x14ac:dyDescent="0.6">
      <c r="A247" s="1">
        <v>353</v>
      </c>
      <c r="B247" s="1" t="s">
        <v>64</v>
      </c>
      <c r="C247" s="1">
        <v>2824</v>
      </c>
      <c r="D247" s="1" t="s">
        <v>72</v>
      </c>
      <c r="E247" t="s">
        <v>73</v>
      </c>
    </row>
    <row r="248" spans="1:5" x14ac:dyDescent="0.6">
      <c r="A248" s="1">
        <v>354</v>
      </c>
      <c r="B248" s="1" t="s">
        <v>62</v>
      </c>
      <c r="C248" s="1">
        <v>1691</v>
      </c>
      <c r="D248" s="1" t="s">
        <v>72</v>
      </c>
      <c r="E248" t="s">
        <v>73</v>
      </c>
    </row>
    <row r="249" spans="1:5" x14ac:dyDescent="0.6">
      <c r="A249" s="1">
        <v>355</v>
      </c>
      <c r="B249" s="1" t="s">
        <v>62</v>
      </c>
      <c r="C249" s="1">
        <v>589</v>
      </c>
      <c r="D249" s="1" t="s">
        <v>74</v>
      </c>
      <c r="E249" t="s">
        <v>75</v>
      </c>
    </row>
    <row r="250" spans="1:5" x14ac:dyDescent="0.6">
      <c r="A250" s="1">
        <v>356</v>
      </c>
      <c r="B250" s="1" t="s">
        <v>62</v>
      </c>
      <c r="C250" s="1">
        <v>1285</v>
      </c>
      <c r="D250" s="1" t="s">
        <v>74</v>
      </c>
      <c r="E250" t="s">
        <v>75</v>
      </c>
    </row>
    <row r="251" spans="1:5" x14ac:dyDescent="0.6">
      <c r="A251" s="1">
        <v>357</v>
      </c>
      <c r="B251" s="1" t="s">
        <v>62</v>
      </c>
      <c r="C251" s="1">
        <v>67</v>
      </c>
      <c r="D251" s="1" t="s">
        <v>72</v>
      </c>
      <c r="E251" t="s">
        <v>73</v>
      </c>
    </row>
    <row r="252" spans="1:5" x14ac:dyDescent="0.6">
      <c r="A252" s="1">
        <v>358</v>
      </c>
      <c r="B252" s="1" t="s">
        <v>62</v>
      </c>
      <c r="C252" s="1">
        <v>2243</v>
      </c>
      <c r="D252" s="1" t="s">
        <v>74</v>
      </c>
      <c r="E252" t="s">
        <v>75</v>
      </c>
    </row>
    <row r="253" spans="1:5" x14ac:dyDescent="0.6">
      <c r="A253" s="1">
        <v>359</v>
      </c>
      <c r="B253" s="1" t="s">
        <v>63</v>
      </c>
      <c r="C253" s="1">
        <v>2683</v>
      </c>
      <c r="D253" s="1" t="s">
        <v>74</v>
      </c>
      <c r="E253" t="s">
        <v>75</v>
      </c>
    </row>
    <row r="254" spans="1:5" x14ac:dyDescent="0.6">
      <c r="A254" s="1">
        <v>360</v>
      </c>
      <c r="B254" s="1" t="s">
        <v>63</v>
      </c>
      <c r="C254" s="1">
        <v>1276</v>
      </c>
      <c r="D254" s="1" t="s">
        <v>74</v>
      </c>
      <c r="E254" t="s">
        <v>75</v>
      </c>
    </row>
    <row r="255" spans="1:5" x14ac:dyDescent="0.6">
      <c r="A255" s="1">
        <v>361</v>
      </c>
      <c r="B255" s="1" t="s">
        <v>63</v>
      </c>
      <c r="C255" s="1">
        <v>1197</v>
      </c>
      <c r="D255" s="1" t="s">
        <v>74</v>
      </c>
      <c r="E255" t="s">
        <v>75</v>
      </c>
    </row>
    <row r="256" spans="1:5" x14ac:dyDescent="0.6">
      <c r="A256" s="1">
        <v>362</v>
      </c>
      <c r="B256" s="1" t="s">
        <v>63</v>
      </c>
      <c r="C256" s="1">
        <v>1838</v>
      </c>
      <c r="D256" s="1" t="s">
        <v>74</v>
      </c>
      <c r="E256" t="s">
        <v>75</v>
      </c>
    </row>
    <row r="257" spans="1:5" x14ac:dyDescent="0.6">
      <c r="A257" s="1">
        <v>363</v>
      </c>
      <c r="B257" s="1" t="s">
        <v>62</v>
      </c>
      <c r="C257" s="1">
        <v>1169</v>
      </c>
      <c r="D257" s="1" t="s">
        <v>74</v>
      </c>
      <c r="E257" t="s">
        <v>75</v>
      </c>
    </row>
    <row r="258" spans="1:5" x14ac:dyDescent="0.6">
      <c r="A258" s="1">
        <v>364</v>
      </c>
      <c r="B258" s="1" t="s">
        <v>64</v>
      </c>
      <c r="C258" s="1">
        <v>2110</v>
      </c>
      <c r="D258" s="1" t="s">
        <v>72</v>
      </c>
      <c r="E258" t="s">
        <v>73</v>
      </c>
    </row>
    <row r="259" spans="1:5" x14ac:dyDescent="0.6">
      <c r="A259" s="1">
        <v>365</v>
      </c>
      <c r="B259" s="1" t="s">
        <v>62</v>
      </c>
      <c r="C259" s="1">
        <v>703</v>
      </c>
      <c r="D259" s="1" t="s">
        <v>74</v>
      </c>
      <c r="E259" t="s">
        <v>75</v>
      </c>
    </row>
    <row r="260" spans="1:5" x14ac:dyDescent="0.6">
      <c r="A260" s="1">
        <v>366</v>
      </c>
      <c r="B260" s="1" t="s">
        <v>62</v>
      </c>
      <c r="C260" s="1">
        <v>1294</v>
      </c>
      <c r="D260" s="1" t="s">
        <v>74</v>
      </c>
      <c r="E260" t="s">
        <v>75</v>
      </c>
    </row>
    <row r="261" spans="1:5" x14ac:dyDescent="0.6">
      <c r="A261" s="1">
        <v>367</v>
      </c>
      <c r="B261" s="1" t="s">
        <v>63</v>
      </c>
      <c r="C261" s="1">
        <v>1324</v>
      </c>
      <c r="D261" s="1" t="s">
        <v>74</v>
      </c>
      <c r="E261" t="s">
        <v>75</v>
      </c>
    </row>
    <row r="262" spans="1:5" x14ac:dyDescent="0.6">
      <c r="A262" s="1">
        <v>368</v>
      </c>
      <c r="B262" s="1" t="s">
        <v>64</v>
      </c>
      <c r="C262" s="1">
        <v>996</v>
      </c>
      <c r="D262" s="1" t="s">
        <v>72</v>
      </c>
      <c r="E262" t="s">
        <v>73</v>
      </c>
    </row>
    <row r="263" spans="1:5" x14ac:dyDescent="0.6">
      <c r="A263" s="1">
        <v>369</v>
      </c>
      <c r="B263" s="1" t="s">
        <v>63</v>
      </c>
      <c r="C263" s="1">
        <v>1991</v>
      </c>
      <c r="D263" s="1" t="s">
        <v>74</v>
      </c>
      <c r="E263" t="s">
        <v>75</v>
      </c>
    </row>
    <row r="264" spans="1:5" x14ac:dyDescent="0.6">
      <c r="A264" s="1">
        <v>370</v>
      </c>
      <c r="B264" s="1" t="s">
        <v>64</v>
      </c>
      <c r="C264" s="1">
        <v>565</v>
      </c>
      <c r="D264" s="1" t="s">
        <v>76</v>
      </c>
      <c r="E264" t="s">
        <v>73</v>
      </c>
    </row>
    <row r="265" spans="1:5" x14ac:dyDescent="0.6">
      <c r="A265" s="1">
        <v>371</v>
      </c>
      <c r="B265" s="1" t="s">
        <v>64</v>
      </c>
      <c r="C265" s="1">
        <v>1444</v>
      </c>
      <c r="D265" s="1" t="s">
        <v>74</v>
      </c>
      <c r="E265" t="s">
        <v>75</v>
      </c>
    </row>
    <row r="266" spans="1:5" x14ac:dyDescent="0.6">
      <c r="A266" s="1">
        <v>372</v>
      </c>
      <c r="B266" s="1" t="s">
        <v>64</v>
      </c>
      <c r="C266" s="1">
        <v>2131</v>
      </c>
      <c r="D266" s="1" t="s">
        <v>74</v>
      </c>
      <c r="E266" t="s">
        <v>75</v>
      </c>
    </row>
    <row r="267" spans="1:5" x14ac:dyDescent="0.6">
      <c r="A267" s="1">
        <v>373</v>
      </c>
      <c r="B267" s="1" t="s">
        <v>63</v>
      </c>
      <c r="C267" s="1">
        <v>539</v>
      </c>
      <c r="D267" s="1" t="s">
        <v>74</v>
      </c>
      <c r="E267" t="s">
        <v>75</v>
      </c>
    </row>
    <row r="268" spans="1:5" x14ac:dyDescent="0.6">
      <c r="A268" s="1">
        <v>374</v>
      </c>
      <c r="B268" s="1" t="s">
        <v>64</v>
      </c>
      <c r="C268" s="1">
        <v>1385</v>
      </c>
      <c r="D268" s="1" t="s">
        <v>72</v>
      </c>
      <c r="E268" t="s">
        <v>73</v>
      </c>
    </row>
    <row r="269" spans="1:5" x14ac:dyDescent="0.6">
      <c r="A269" s="1">
        <v>375</v>
      </c>
      <c r="B269" s="1" t="s">
        <v>62</v>
      </c>
      <c r="C269" s="1">
        <v>2451</v>
      </c>
      <c r="D269" s="1" t="s">
        <v>74</v>
      </c>
      <c r="E269" t="s">
        <v>75</v>
      </c>
    </row>
    <row r="270" spans="1:5" x14ac:dyDescent="0.6">
      <c r="A270" s="1">
        <v>376</v>
      </c>
      <c r="B270" s="1" t="s">
        <v>62</v>
      </c>
      <c r="C270" s="1">
        <v>474</v>
      </c>
      <c r="D270" s="1" t="s">
        <v>76</v>
      </c>
      <c r="E270" t="s">
        <v>73</v>
      </c>
    </row>
    <row r="271" spans="1:5" x14ac:dyDescent="0.6">
      <c r="A271" s="1">
        <v>377</v>
      </c>
      <c r="B271" s="1" t="s">
        <v>63</v>
      </c>
      <c r="C271" s="1">
        <v>418</v>
      </c>
      <c r="D271" s="1" t="s">
        <v>72</v>
      </c>
      <c r="E271" t="s">
        <v>73</v>
      </c>
    </row>
    <row r="272" spans="1:5" x14ac:dyDescent="0.6">
      <c r="A272" s="1">
        <v>378</v>
      </c>
      <c r="B272" s="1" t="s">
        <v>63</v>
      </c>
      <c r="C272" s="1">
        <v>1689</v>
      </c>
      <c r="D272" s="1" t="s">
        <v>74</v>
      </c>
      <c r="E272" t="s">
        <v>75</v>
      </c>
    </row>
    <row r="273" spans="1:5" x14ac:dyDescent="0.6">
      <c r="A273" s="1">
        <v>379</v>
      </c>
      <c r="B273" s="1" t="s">
        <v>62</v>
      </c>
      <c r="C273" s="1">
        <v>2618</v>
      </c>
      <c r="D273" s="1" t="s">
        <v>74</v>
      </c>
      <c r="E273" t="s">
        <v>75</v>
      </c>
    </row>
    <row r="274" spans="1:5" x14ac:dyDescent="0.6">
      <c r="A274" s="1">
        <v>380</v>
      </c>
      <c r="B274" s="1" t="s">
        <v>62</v>
      </c>
      <c r="C274" s="1">
        <v>1246</v>
      </c>
      <c r="D274" s="1" t="s">
        <v>74</v>
      </c>
      <c r="E274" t="s">
        <v>75</v>
      </c>
    </row>
    <row r="275" spans="1:5" x14ac:dyDescent="0.6">
      <c r="A275" s="1">
        <v>381</v>
      </c>
      <c r="B275" s="1" t="s">
        <v>64</v>
      </c>
      <c r="C275" s="1">
        <v>164</v>
      </c>
      <c r="D275" s="1" t="s">
        <v>74</v>
      </c>
      <c r="E275" t="s">
        <v>75</v>
      </c>
    </row>
    <row r="276" spans="1:5" x14ac:dyDescent="0.6">
      <c r="A276" s="1">
        <v>382</v>
      </c>
      <c r="B276" s="1" t="s">
        <v>64</v>
      </c>
      <c r="C276" s="1">
        <v>2132</v>
      </c>
      <c r="D276" s="1" t="s">
        <v>74</v>
      </c>
      <c r="E276" t="s">
        <v>75</v>
      </c>
    </row>
    <row r="277" spans="1:5" x14ac:dyDescent="0.6">
      <c r="A277" s="1">
        <v>383</v>
      </c>
      <c r="B277" s="1" t="s">
        <v>64</v>
      </c>
      <c r="C277" s="1">
        <v>2387</v>
      </c>
      <c r="D277" s="1" t="s">
        <v>74</v>
      </c>
      <c r="E277" t="s">
        <v>75</v>
      </c>
    </row>
    <row r="278" spans="1:5" x14ac:dyDescent="0.6">
      <c r="A278" s="1">
        <v>384</v>
      </c>
      <c r="B278" s="1" t="s">
        <v>62</v>
      </c>
      <c r="C278" s="1">
        <v>351</v>
      </c>
      <c r="D278" s="1" t="s">
        <v>74</v>
      </c>
      <c r="E278" t="s">
        <v>75</v>
      </c>
    </row>
    <row r="279" spans="1:5" x14ac:dyDescent="0.6">
      <c r="A279" s="1">
        <v>385</v>
      </c>
      <c r="B279" s="1" t="s">
        <v>62</v>
      </c>
      <c r="C279" s="1">
        <v>1485</v>
      </c>
      <c r="D279" s="1" t="s">
        <v>74</v>
      </c>
      <c r="E279" t="s">
        <v>75</v>
      </c>
    </row>
    <row r="280" spans="1:5" x14ac:dyDescent="0.6">
      <c r="A280" s="1">
        <v>386</v>
      </c>
      <c r="B280" s="1" t="s">
        <v>62</v>
      </c>
      <c r="C280" s="1">
        <v>146</v>
      </c>
      <c r="D280" s="1" t="s">
        <v>74</v>
      </c>
      <c r="E280" t="s">
        <v>75</v>
      </c>
    </row>
    <row r="281" spans="1:5" x14ac:dyDescent="0.6">
      <c r="A281" s="1">
        <v>387</v>
      </c>
      <c r="B281" s="1" t="s">
        <v>63</v>
      </c>
      <c r="C281" s="1">
        <v>497</v>
      </c>
      <c r="D281" s="1" t="s">
        <v>74</v>
      </c>
      <c r="E281" t="s">
        <v>75</v>
      </c>
    </row>
    <row r="282" spans="1:5" x14ac:dyDescent="0.6">
      <c r="A282" s="1">
        <v>388</v>
      </c>
      <c r="B282" s="1" t="s">
        <v>62</v>
      </c>
      <c r="C282" s="1">
        <v>2154</v>
      </c>
      <c r="D282" s="1" t="s">
        <v>74</v>
      </c>
      <c r="E282" t="s">
        <v>75</v>
      </c>
    </row>
    <row r="283" spans="1:5" x14ac:dyDescent="0.6">
      <c r="A283" s="1">
        <v>389</v>
      </c>
      <c r="B283" s="1" t="s">
        <v>64</v>
      </c>
      <c r="C283" s="1">
        <v>1629</v>
      </c>
      <c r="D283" s="1" t="s">
        <v>74</v>
      </c>
      <c r="E283" t="s">
        <v>75</v>
      </c>
    </row>
    <row r="284" spans="1:5" x14ac:dyDescent="0.6">
      <c r="A284" s="1">
        <v>390</v>
      </c>
      <c r="B284" s="1" t="s">
        <v>63</v>
      </c>
      <c r="C284" s="1">
        <v>41</v>
      </c>
      <c r="D284" s="1" t="s">
        <v>74</v>
      </c>
      <c r="E284" t="s">
        <v>75</v>
      </c>
    </row>
    <row r="285" spans="1:5" x14ac:dyDescent="0.6">
      <c r="A285" s="1">
        <v>391</v>
      </c>
      <c r="B285" s="1" t="s">
        <v>62</v>
      </c>
      <c r="C285" s="1">
        <v>1311</v>
      </c>
      <c r="D285" s="1" t="s">
        <v>72</v>
      </c>
      <c r="E285" t="s">
        <v>73</v>
      </c>
    </row>
    <row r="286" spans="1:5" x14ac:dyDescent="0.6">
      <c r="A286" s="1">
        <v>392</v>
      </c>
      <c r="B286" s="1" t="s">
        <v>63</v>
      </c>
      <c r="C286" s="1">
        <v>83</v>
      </c>
      <c r="D286" s="1" t="s">
        <v>72</v>
      </c>
      <c r="E286" t="s">
        <v>73</v>
      </c>
    </row>
    <row r="287" spans="1:5" x14ac:dyDescent="0.6">
      <c r="A287" s="1">
        <v>393</v>
      </c>
      <c r="B287" s="1" t="s">
        <v>64</v>
      </c>
      <c r="C287" s="1">
        <v>2220</v>
      </c>
      <c r="D287" s="1" t="s">
        <v>74</v>
      </c>
      <c r="E287" t="s">
        <v>75</v>
      </c>
    </row>
    <row r="288" spans="1:5" x14ac:dyDescent="0.6">
      <c r="A288" s="1">
        <v>394</v>
      </c>
      <c r="B288" s="1" t="s">
        <v>63</v>
      </c>
      <c r="C288" s="1">
        <v>54</v>
      </c>
      <c r="D288" s="1" t="s">
        <v>74</v>
      </c>
      <c r="E288" t="s">
        <v>75</v>
      </c>
    </row>
    <row r="289" spans="1:5" x14ac:dyDescent="0.6">
      <c r="A289" s="1">
        <v>395</v>
      </c>
      <c r="B289" s="1" t="s">
        <v>64</v>
      </c>
      <c r="C289" s="1">
        <v>2842</v>
      </c>
      <c r="D289" s="1" t="s">
        <v>76</v>
      </c>
      <c r="E289" t="s">
        <v>73</v>
      </c>
    </row>
    <row r="290" spans="1:5" x14ac:dyDescent="0.6">
      <c r="A290" s="1">
        <v>396</v>
      </c>
      <c r="B290" s="1" t="s">
        <v>62</v>
      </c>
      <c r="C290" s="1">
        <v>2982</v>
      </c>
      <c r="D290" s="1" t="s">
        <v>74</v>
      </c>
      <c r="E290" t="s">
        <v>75</v>
      </c>
    </row>
    <row r="291" spans="1:5" x14ac:dyDescent="0.6">
      <c r="A291" s="1">
        <v>397</v>
      </c>
      <c r="B291" s="1" t="s">
        <v>63</v>
      </c>
      <c r="C291" s="1">
        <v>2469</v>
      </c>
      <c r="D291" s="1" t="s">
        <v>74</v>
      </c>
      <c r="E291" t="s">
        <v>75</v>
      </c>
    </row>
    <row r="292" spans="1:5" x14ac:dyDescent="0.6">
      <c r="A292" s="1">
        <v>398</v>
      </c>
      <c r="B292" s="1" t="s">
        <v>63</v>
      </c>
      <c r="C292" s="1">
        <v>1647</v>
      </c>
      <c r="D292" s="1" t="s">
        <v>74</v>
      </c>
      <c r="E292" t="s">
        <v>75</v>
      </c>
    </row>
    <row r="293" spans="1:5" x14ac:dyDescent="0.6">
      <c r="A293" s="1">
        <v>399</v>
      </c>
      <c r="B293" s="1" t="s">
        <v>63</v>
      </c>
      <c r="C293" s="1">
        <v>1505</v>
      </c>
      <c r="D293" s="1" t="s">
        <v>74</v>
      </c>
      <c r="E293" t="s">
        <v>75</v>
      </c>
    </row>
    <row r="294" spans="1:5" x14ac:dyDescent="0.6">
      <c r="A294" s="1">
        <v>400</v>
      </c>
      <c r="B294" s="1" t="s">
        <v>62</v>
      </c>
      <c r="C294" s="1">
        <v>87</v>
      </c>
      <c r="D294" s="1" t="s">
        <v>74</v>
      </c>
      <c r="E294" t="s">
        <v>75</v>
      </c>
    </row>
    <row r="295" spans="1:5" x14ac:dyDescent="0.6">
      <c r="A295" s="1">
        <v>401</v>
      </c>
      <c r="B295" s="1" t="s">
        <v>62</v>
      </c>
      <c r="C295" s="1">
        <v>1590</v>
      </c>
      <c r="D295" s="1" t="s">
        <v>74</v>
      </c>
      <c r="E295" t="s">
        <v>75</v>
      </c>
    </row>
    <row r="296" spans="1:5" x14ac:dyDescent="0.6">
      <c r="A296" s="1">
        <v>402</v>
      </c>
      <c r="B296" s="1" t="s">
        <v>64</v>
      </c>
      <c r="C296" s="1">
        <v>2830</v>
      </c>
      <c r="D296" s="1" t="s">
        <v>74</v>
      </c>
      <c r="E296" t="s">
        <v>75</v>
      </c>
    </row>
    <row r="297" spans="1:5" x14ac:dyDescent="0.6">
      <c r="A297" s="1">
        <v>403</v>
      </c>
      <c r="B297" s="1" t="s">
        <v>64</v>
      </c>
      <c r="C297" s="1">
        <v>1571</v>
      </c>
      <c r="D297" s="1" t="s">
        <v>74</v>
      </c>
      <c r="E297" t="s">
        <v>75</v>
      </c>
    </row>
    <row r="298" spans="1:5" x14ac:dyDescent="0.6">
      <c r="A298" s="1">
        <v>404</v>
      </c>
      <c r="B298" s="1" t="s">
        <v>64</v>
      </c>
      <c r="C298" s="1">
        <v>822</v>
      </c>
      <c r="D298" s="1" t="s">
        <v>72</v>
      </c>
      <c r="E298" t="s">
        <v>73</v>
      </c>
    </row>
    <row r="299" spans="1:5" x14ac:dyDescent="0.6">
      <c r="A299" s="1">
        <v>405</v>
      </c>
      <c r="B299" s="1" t="s">
        <v>63</v>
      </c>
      <c r="C299" s="1">
        <v>2099</v>
      </c>
      <c r="D299" s="1" t="s">
        <v>72</v>
      </c>
      <c r="E299" t="s">
        <v>73</v>
      </c>
    </row>
    <row r="300" spans="1:5" x14ac:dyDescent="0.6">
      <c r="A300" s="1">
        <v>406</v>
      </c>
      <c r="B300" s="1" t="s">
        <v>64</v>
      </c>
      <c r="C300" s="1">
        <v>2706</v>
      </c>
      <c r="D300" s="1" t="s">
        <v>74</v>
      </c>
      <c r="E300" t="s">
        <v>75</v>
      </c>
    </row>
    <row r="301" spans="1:5" x14ac:dyDescent="0.6">
      <c r="A301" s="1">
        <v>407</v>
      </c>
      <c r="B301" s="1" t="s">
        <v>64</v>
      </c>
      <c r="C301" s="1">
        <v>1767</v>
      </c>
      <c r="D301" s="1" t="s">
        <v>74</v>
      </c>
      <c r="E301" t="s">
        <v>75</v>
      </c>
    </row>
    <row r="302" spans="1:5" x14ac:dyDescent="0.6">
      <c r="A302" s="1">
        <v>408</v>
      </c>
      <c r="B302" s="1" t="s">
        <v>62</v>
      </c>
      <c r="C302" s="1">
        <v>2263</v>
      </c>
      <c r="D302" s="1" t="s">
        <v>72</v>
      </c>
      <c r="E302" t="s">
        <v>73</v>
      </c>
    </row>
    <row r="303" spans="1:5" x14ac:dyDescent="0.6">
      <c r="A303" s="1">
        <v>409</v>
      </c>
      <c r="B303" s="1" t="s">
        <v>63</v>
      </c>
      <c r="C303" s="1">
        <v>2682</v>
      </c>
      <c r="D303" s="1" t="s">
        <v>74</v>
      </c>
      <c r="E303" t="s">
        <v>75</v>
      </c>
    </row>
    <row r="304" spans="1:5" x14ac:dyDescent="0.6">
      <c r="A304" s="1">
        <v>410</v>
      </c>
      <c r="B304" s="1" t="s">
        <v>63</v>
      </c>
      <c r="C304" s="1">
        <v>2849</v>
      </c>
      <c r="D304" s="1" t="s">
        <v>74</v>
      </c>
      <c r="E304" t="s">
        <v>75</v>
      </c>
    </row>
    <row r="305" spans="1:5" x14ac:dyDescent="0.6">
      <c r="A305" s="1">
        <v>411</v>
      </c>
      <c r="B305" s="1" t="s">
        <v>64</v>
      </c>
      <c r="C305" s="1">
        <v>2701</v>
      </c>
      <c r="D305" s="1" t="s">
        <v>74</v>
      </c>
      <c r="E305" t="s">
        <v>75</v>
      </c>
    </row>
    <row r="306" spans="1:5" x14ac:dyDescent="0.6">
      <c r="A306" s="1">
        <v>412</v>
      </c>
      <c r="B306" s="1" t="s">
        <v>63</v>
      </c>
      <c r="C306" s="1">
        <v>2847</v>
      </c>
      <c r="D306" s="1" t="s">
        <v>74</v>
      </c>
      <c r="E306" t="s">
        <v>75</v>
      </c>
    </row>
    <row r="307" spans="1:5" x14ac:dyDescent="0.6">
      <c r="A307" s="1">
        <v>413</v>
      </c>
      <c r="B307" s="1" t="s">
        <v>64</v>
      </c>
      <c r="C307" s="1">
        <v>1850</v>
      </c>
      <c r="D307" s="1" t="s">
        <v>74</v>
      </c>
      <c r="E307" t="s">
        <v>75</v>
      </c>
    </row>
    <row r="308" spans="1:5" x14ac:dyDescent="0.6">
      <c r="A308" s="1">
        <v>414</v>
      </c>
      <c r="B308" s="1" t="s">
        <v>62</v>
      </c>
      <c r="C308" s="1">
        <v>345</v>
      </c>
      <c r="D308" s="1" t="s">
        <v>74</v>
      </c>
      <c r="E308" t="s">
        <v>75</v>
      </c>
    </row>
    <row r="309" spans="1:5" x14ac:dyDescent="0.6">
      <c r="A309" s="1">
        <v>415</v>
      </c>
      <c r="B309" s="1" t="s">
        <v>63</v>
      </c>
      <c r="C309" s="1">
        <v>1694</v>
      </c>
      <c r="D309" s="1" t="s">
        <v>74</v>
      </c>
      <c r="E309" t="s">
        <v>75</v>
      </c>
    </row>
    <row r="310" spans="1:5" x14ac:dyDescent="0.6">
      <c r="A310" s="1">
        <v>416</v>
      </c>
      <c r="B310" s="1" t="s">
        <v>63</v>
      </c>
      <c r="C310" s="1">
        <v>905</v>
      </c>
      <c r="D310" s="1" t="s">
        <v>76</v>
      </c>
      <c r="E310" t="s">
        <v>73</v>
      </c>
    </row>
    <row r="311" spans="1:5" x14ac:dyDescent="0.6">
      <c r="A311" s="1">
        <v>417</v>
      </c>
      <c r="B311" s="1" t="s">
        <v>63</v>
      </c>
      <c r="C311" s="1">
        <v>745</v>
      </c>
      <c r="D311" s="1" t="s">
        <v>74</v>
      </c>
      <c r="E311" t="s">
        <v>75</v>
      </c>
    </row>
    <row r="312" spans="1:5" x14ac:dyDescent="0.6">
      <c r="A312" s="1">
        <v>418</v>
      </c>
      <c r="B312" s="1" t="s">
        <v>63</v>
      </c>
      <c r="C312" s="1">
        <v>1930</v>
      </c>
      <c r="D312" s="1" t="s">
        <v>78</v>
      </c>
      <c r="E312" t="s">
        <v>68</v>
      </c>
    </row>
    <row r="313" spans="1:5" x14ac:dyDescent="0.6">
      <c r="A313" s="1">
        <v>419</v>
      </c>
      <c r="B313" s="1" t="s">
        <v>64</v>
      </c>
      <c r="C313" s="1">
        <v>2323</v>
      </c>
      <c r="D313" s="1" t="s">
        <v>74</v>
      </c>
      <c r="E313" t="s">
        <v>75</v>
      </c>
    </row>
    <row r="314" spans="1:5" x14ac:dyDescent="0.6">
      <c r="A314" s="1">
        <v>420</v>
      </c>
      <c r="B314" s="1" t="s">
        <v>63</v>
      </c>
      <c r="C314" s="1">
        <v>2766</v>
      </c>
      <c r="D314" s="1" t="s">
        <v>74</v>
      </c>
      <c r="E314" t="s">
        <v>75</v>
      </c>
    </row>
    <row r="315" spans="1:5" x14ac:dyDescent="0.6">
      <c r="A315" s="1">
        <v>421</v>
      </c>
      <c r="B315" s="1" t="s">
        <v>64</v>
      </c>
      <c r="C315" s="1">
        <v>2679</v>
      </c>
      <c r="D315" s="1" t="s">
        <v>78</v>
      </c>
      <c r="E315" t="s">
        <v>68</v>
      </c>
    </row>
    <row r="316" spans="1:5" x14ac:dyDescent="0.6">
      <c r="A316" s="1">
        <v>422</v>
      </c>
      <c r="B316" s="1" t="s">
        <v>63</v>
      </c>
      <c r="C316" s="1">
        <v>2967</v>
      </c>
      <c r="D316" s="1" t="s">
        <v>74</v>
      </c>
      <c r="E316" t="s">
        <v>75</v>
      </c>
    </row>
    <row r="317" spans="1:5" x14ac:dyDescent="0.6">
      <c r="A317" s="1">
        <v>423</v>
      </c>
      <c r="B317" s="1" t="s">
        <v>64</v>
      </c>
      <c r="C317" s="1">
        <v>1832</v>
      </c>
      <c r="D317" s="1" t="s">
        <v>74</v>
      </c>
      <c r="E317" t="s">
        <v>75</v>
      </c>
    </row>
    <row r="318" spans="1:5" x14ac:dyDescent="0.6">
      <c r="A318" s="1">
        <v>424</v>
      </c>
      <c r="B318" s="1" t="s">
        <v>62</v>
      </c>
      <c r="C318" s="1">
        <v>1884</v>
      </c>
      <c r="D318" s="1" t="s">
        <v>74</v>
      </c>
      <c r="E318" t="s">
        <v>75</v>
      </c>
    </row>
    <row r="319" spans="1:5" x14ac:dyDescent="0.6">
      <c r="A319" s="1">
        <v>425</v>
      </c>
      <c r="B319" s="1" t="s">
        <v>63</v>
      </c>
      <c r="C319" s="1">
        <v>1495</v>
      </c>
      <c r="D319" s="1" t="s">
        <v>74</v>
      </c>
      <c r="E319" t="s">
        <v>75</v>
      </c>
    </row>
    <row r="320" spans="1:5" x14ac:dyDescent="0.6">
      <c r="A320" s="1">
        <v>426</v>
      </c>
      <c r="B320" s="1" t="s">
        <v>62</v>
      </c>
      <c r="C320" s="1">
        <v>1919</v>
      </c>
      <c r="D320" s="1" t="s">
        <v>74</v>
      </c>
      <c r="E320" t="s">
        <v>75</v>
      </c>
    </row>
    <row r="321" spans="1:5" x14ac:dyDescent="0.6">
      <c r="A321" s="1">
        <v>427</v>
      </c>
      <c r="B321" s="1" t="s">
        <v>64</v>
      </c>
      <c r="C321" s="1">
        <v>545</v>
      </c>
      <c r="D321" s="1" t="s">
        <v>74</v>
      </c>
      <c r="E321" t="s">
        <v>75</v>
      </c>
    </row>
    <row r="322" spans="1:5" x14ac:dyDescent="0.6">
      <c r="A322" s="1">
        <v>428</v>
      </c>
      <c r="B322" s="1" t="s">
        <v>64</v>
      </c>
      <c r="C322" s="1">
        <v>91</v>
      </c>
      <c r="D322" s="1" t="s">
        <v>74</v>
      </c>
      <c r="E322" t="s">
        <v>75</v>
      </c>
    </row>
    <row r="323" spans="1:5" x14ac:dyDescent="0.6">
      <c r="A323" s="1">
        <v>429</v>
      </c>
      <c r="B323" s="1" t="s">
        <v>64</v>
      </c>
      <c r="C323" s="1">
        <v>1686</v>
      </c>
      <c r="D323" s="1" t="s">
        <v>74</v>
      </c>
      <c r="E323" t="s">
        <v>75</v>
      </c>
    </row>
    <row r="324" spans="1:5" x14ac:dyDescent="0.6">
      <c r="A324" s="1">
        <v>430</v>
      </c>
      <c r="B324" s="1" t="s">
        <v>62</v>
      </c>
      <c r="C324" s="1">
        <v>2156</v>
      </c>
      <c r="D324" s="1" t="s">
        <v>74</v>
      </c>
      <c r="E324" t="s">
        <v>75</v>
      </c>
    </row>
    <row r="325" spans="1:5" x14ac:dyDescent="0.6">
      <c r="A325" s="1">
        <v>431</v>
      </c>
      <c r="B325" s="1" t="s">
        <v>62</v>
      </c>
      <c r="C325" s="1">
        <v>574</v>
      </c>
      <c r="D325" s="1" t="s">
        <v>74</v>
      </c>
      <c r="E325" t="s">
        <v>75</v>
      </c>
    </row>
    <row r="326" spans="1:5" x14ac:dyDescent="0.6">
      <c r="A326" s="1">
        <v>432</v>
      </c>
      <c r="B326" s="1" t="s">
        <v>62</v>
      </c>
      <c r="C326" s="1">
        <v>539</v>
      </c>
      <c r="D326" s="1" t="s">
        <v>72</v>
      </c>
      <c r="E326" t="s">
        <v>73</v>
      </c>
    </row>
    <row r="327" spans="1:5" x14ac:dyDescent="0.6">
      <c r="A327" s="1">
        <v>433</v>
      </c>
      <c r="B327" s="1" t="s">
        <v>63</v>
      </c>
      <c r="C327" s="1">
        <v>616</v>
      </c>
      <c r="D327" s="1" t="s">
        <v>74</v>
      </c>
      <c r="E327" t="s">
        <v>75</v>
      </c>
    </row>
    <row r="328" spans="1:5" x14ac:dyDescent="0.6">
      <c r="A328" s="1">
        <v>434</v>
      </c>
      <c r="B328" s="1" t="s">
        <v>63</v>
      </c>
      <c r="C328" s="1">
        <v>2715</v>
      </c>
      <c r="D328" s="1" t="s">
        <v>74</v>
      </c>
      <c r="E328" t="s">
        <v>75</v>
      </c>
    </row>
    <row r="329" spans="1:5" x14ac:dyDescent="0.6">
      <c r="A329" s="1">
        <v>435</v>
      </c>
      <c r="B329" s="1" t="s">
        <v>64</v>
      </c>
      <c r="C329" s="1">
        <v>837</v>
      </c>
      <c r="D329" s="1" t="s">
        <v>74</v>
      </c>
      <c r="E329" t="s">
        <v>75</v>
      </c>
    </row>
    <row r="330" spans="1:5" x14ac:dyDescent="0.6">
      <c r="A330" s="1">
        <v>436</v>
      </c>
      <c r="B330" s="1" t="s">
        <v>64</v>
      </c>
      <c r="C330" s="1">
        <v>904</v>
      </c>
      <c r="D330" s="1" t="s">
        <v>69</v>
      </c>
      <c r="E330" t="s">
        <v>68</v>
      </c>
    </row>
    <row r="331" spans="1:5" x14ac:dyDescent="0.6">
      <c r="A331" s="1">
        <v>437</v>
      </c>
      <c r="B331" s="1" t="s">
        <v>64</v>
      </c>
      <c r="C331" s="1">
        <v>420</v>
      </c>
      <c r="D331" s="1" t="s">
        <v>72</v>
      </c>
      <c r="E331" t="s">
        <v>73</v>
      </c>
    </row>
    <row r="332" spans="1:5" x14ac:dyDescent="0.6">
      <c r="A332" s="1">
        <v>438</v>
      </c>
      <c r="B332" s="1" t="s">
        <v>62</v>
      </c>
      <c r="C332" s="1">
        <v>2875</v>
      </c>
      <c r="D332" s="1" t="s">
        <v>74</v>
      </c>
      <c r="E332" t="s">
        <v>75</v>
      </c>
    </row>
    <row r="333" spans="1:5" x14ac:dyDescent="0.6">
      <c r="A333" s="1">
        <v>439</v>
      </c>
      <c r="B333" s="1" t="s">
        <v>62</v>
      </c>
      <c r="C333" s="1">
        <v>2681</v>
      </c>
      <c r="D333" s="1" t="s">
        <v>74</v>
      </c>
      <c r="E333" t="s">
        <v>75</v>
      </c>
    </row>
    <row r="334" spans="1:5" x14ac:dyDescent="0.6">
      <c r="A334" s="1">
        <v>440</v>
      </c>
      <c r="B334" s="1" t="s">
        <v>64</v>
      </c>
      <c r="C334" s="1">
        <v>652</v>
      </c>
      <c r="D334" s="1" t="s">
        <v>74</v>
      </c>
      <c r="E334" t="s">
        <v>75</v>
      </c>
    </row>
    <row r="335" spans="1:5" x14ac:dyDescent="0.6">
      <c r="A335" s="1">
        <v>441</v>
      </c>
      <c r="B335" s="1" t="s">
        <v>63</v>
      </c>
      <c r="C335" s="1">
        <v>1483</v>
      </c>
      <c r="D335" s="1" t="s">
        <v>74</v>
      </c>
      <c r="E335" t="s">
        <v>75</v>
      </c>
    </row>
    <row r="336" spans="1:5" x14ac:dyDescent="0.6">
      <c r="A336" s="1">
        <v>442</v>
      </c>
      <c r="B336" s="1" t="s">
        <v>63</v>
      </c>
      <c r="C336" s="1">
        <v>651</v>
      </c>
      <c r="D336" s="1" t="s">
        <v>74</v>
      </c>
      <c r="E336" t="s">
        <v>75</v>
      </c>
    </row>
    <row r="337" spans="1:5" x14ac:dyDescent="0.6">
      <c r="A337" s="1">
        <v>443</v>
      </c>
      <c r="B337" s="1" t="s">
        <v>63</v>
      </c>
      <c r="C337" s="1">
        <v>2509</v>
      </c>
      <c r="D337" s="1" t="s">
        <v>72</v>
      </c>
      <c r="E337" t="s">
        <v>73</v>
      </c>
    </row>
    <row r="338" spans="1:5" x14ac:dyDescent="0.6">
      <c r="A338" s="1">
        <v>444</v>
      </c>
      <c r="B338" s="1" t="s">
        <v>63</v>
      </c>
      <c r="C338" s="1">
        <v>1350</v>
      </c>
      <c r="D338" s="1" t="s">
        <v>74</v>
      </c>
      <c r="E338" t="s">
        <v>75</v>
      </c>
    </row>
    <row r="339" spans="1:5" x14ac:dyDescent="0.6">
      <c r="A339" s="1">
        <v>445</v>
      </c>
      <c r="B339" s="1" t="s">
        <v>62</v>
      </c>
      <c r="C339" s="1">
        <v>654</v>
      </c>
      <c r="D339" s="1" t="s">
        <v>74</v>
      </c>
      <c r="E339" t="s">
        <v>75</v>
      </c>
    </row>
    <row r="340" spans="1:5" x14ac:dyDescent="0.6">
      <c r="A340" s="1">
        <v>446</v>
      </c>
      <c r="B340" s="1" t="s">
        <v>62</v>
      </c>
      <c r="C340" s="1">
        <v>1950</v>
      </c>
      <c r="D340" s="1" t="s">
        <v>74</v>
      </c>
      <c r="E340" t="s">
        <v>75</v>
      </c>
    </row>
    <row r="341" spans="1:5" x14ac:dyDescent="0.6">
      <c r="A341" s="1">
        <v>447</v>
      </c>
      <c r="B341" s="1" t="s">
        <v>63</v>
      </c>
      <c r="C341" s="1">
        <v>378</v>
      </c>
      <c r="D341" s="1" t="s">
        <v>72</v>
      </c>
      <c r="E341" t="s">
        <v>73</v>
      </c>
    </row>
    <row r="342" spans="1:5" x14ac:dyDescent="0.6">
      <c r="A342" s="1">
        <v>448</v>
      </c>
      <c r="B342" s="1" t="s">
        <v>64</v>
      </c>
      <c r="C342" s="1">
        <v>1625</v>
      </c>
      <c r="D342" s="1" t="s">
        <v>74</v>
      </c>
      <c r="E342" t="s">
        <v>75</v>
      </c>
    </row>
    <row r="343" spans="1:5" x14ac:dyDescent="0.6">
      <c r="A343" s="1">
        <v>449</v>
      </c>
      <c r="B343" s="1" t="s">
        <v>63</v>
      </c>
      <c r="C343" s="1">
        <v>309</v>
      </c>
      <c r="D343" s="1" t="s">
        <v>74</v>
      </c>
      <c r="E343" t="s">
        <v>75</v>
      </c>
    </row>
    <row r="344" spans="1:5" x14ac:dyDescent="0.6">
      <c r="A344" s="1">
        <v>450</v>
      </c>
      <c r="B344" s="1" t="s">
        <v>63</v>
      </c>
      <c r="C344" s="1">
        <v>2021</v>
      </c>
      <c r="D344" s="1" t="s">
        <v>74</v>
      </c>
      <c r="E344" t="s">
        <v>75</v>
      </c>
    </row>
    <row r="345" spans="1:5" x14ac:dyDescent="0.6">
      <c r="A345" s="1">
        <v>451</v>
      </c>
      <c r="B345" s="1" t="s">
        <v>64</v>
      </c>
      <c r="C345" s="1">
        <v>1398</v>
      </c>
      <c r="D345" s="1" t="s">
        <v>74</v>
      </c>
      <c r="E345" t="s">
        <v>75</v>
      </c>
    </row>
    <row r="346" spans="1:5" x14ac:dyDescent="0.6">
      <c r="A346" s="1">
        <v>452</v>
      </c>
      <c r="B346" s="1" t="s">
        <v>63</v>
      </c>
      <c r="C346" s="1">
        <v>38</v>
      </c>
      <c r="D346" s="1" t="s">
        <v>74</v>
      </c>
      <c r="E346" t="s">
        <v>75</v>
      </c>
    </row>
    <row r="347" spans="1:5" x14ac:dyDescent="0.6">
      <c r="A347" s="1">
        <v>453</v>
      </c>
      <c r="B347" s="1" t="s">
        <v>63</v>
      </c>
      <c r="C347" s="1">
        <v>1792</v>
      </c>
      <c r="D347" s="1" t="s">
        <v>74</v>
      </c>
      <c r="E347" t="s">
        <v>75</v>
      </c>
    </row>
    <row r="348" spans="1:5" x14ac:dyDescent="0.6">
      <c r="A348" s="1">
        <v>454</v>
      </c>
      <c r="B348" s="1" t="s">
        <v>62</v>
      </c>
      <c r="C348" s="1">
        <v>1551</v>
      </c>
      <c r="D348" s="1" t="s">
        <v>74</v>
      </c>
      <c r="E348" t="s">
        <v>75</v>
      </c>
    </row>
    <row r="349" spans="1:5" x14ac:dyDescent="0.6">
      <c r="A349" s="1">
        <v>455</v>
      </c>
      <c r="B349" s="1" t="s">
        <v>62</v>
      </c>
      <c r="C349" s="1">
        <v>1986</v>
      </c>
      <c r="D349" s="1" t="s">
        <v>74</v>
      </c>
      <c r="E349" t="s">
        <v>75</v>
      </c>
    </row>
    <row r="350" spans="1:5" x14ac:dyDescent="0.6">
      <c r="A350" s="1">
        <v>456</v>
      </c>
      <c r="B350" s="1" t="s">
        <v>64</v>
      </c>
      <c r="C350" s="1">
        <v>27</v>
      </c>
      <c r="D350" s="1" t="s">
        <v>72</v>
      </c>
      <c r="E350" t="s">
        <v>73</v>
      </c>
    </row>
    <row r="351" spans="1:5" x14ac:dyDescent="0.6">
      <c r="A351" s="1">
        <v>457</v>
      </c>
      <c r="B351" s="1" t="s">
        <v>63</v>
      </c>
      <c r="C351" s="1">
        <v>643</v>
      </c>
      <c r="D351" s="1" t="s">
        <v>74</v>
      </c>
      <c r="E351" t="s">
        <v>75</v>
      </c>
    </row>
    <row r="352" spans="1:5" x14ac:dyDescent="0.6">
      <c r="A352" s="1">
        <v>458</v>
      </c>
      <c r="B352" s="1" t="s">
        <v>62</v>
      </c>
      <c r="C352" s="1">
        <v>2121</v>
      </c>
      <c r="D352" s="1" t="s">
        <v>74</v>
      </c>
      <c r="E352" t="s">
        <v>75</v>
      </c>
    </row>
    <row r="353" spans="1:5" x14ac:dyDescent="0.6">
      <c r="A353" s="1">
        <v>459</v>
      </c>
      <c r="B353" s="1" t="s">
        <v>63</v>
      </c>
      <c r="C353" s="1">
        <v>574</v>
      </c>
      <c r="D353" s="1" t="s">
        <v>84</v>
      </c>
      <c r="E353" t="s">
        <v>83</v>
      </c>
    </row>
    <row r="354" spans="1:5" x14ac:dyDescent="0.6">
      <c r="A354" s="1">
        <v>460</v>
      </c>
      <c r="B354" s="1" t="s">
        <v>63</v>
      </c>
      <c r="C354" s="1">
        <v>427</v>
      </c>
      <c r="D354" s="1" t="s">
        <v>74</v>
      </c>
      <c r="E354" t="s">
        <v>75</v>
      </c>
    </row>
    <row r="355" spans="1:5" x14ac:dyDescent="0.6">
      <c r="A355" s="1">
        <v>461</v>
      </c>
      <c r="B355" s="1" t="s">
        <v>62</v>
      </c>
      <c r="C355" s="1">
        <v>1247</v>
      </c>
      <c r="D355" s="1" t="s">
        <v>74</v>
      </c>
      <c r="E355" t="s">
        <v>75</v>
      </c>
    </row>
    <row r="356" spans="1:5" x14ac:dyDescent="0.6">
      <c r="A356" s="1">
        <v>462</v>
      </c>
      <c r="B356" s="1" t="s">
        <v>62</v>
      </c>
      <c r="C356" s="1">
        <v>2447</v>
      </c>
      <c r="D356" s="1" t="s">
        <v>74</v>
      </c>
      <c r="E356" t="s">
        <v>75</v>
      </c>
    </row>
    <row r="357" spans="1:5" x14ac:dyDescent="0.6">
      <c r="A357" s="1">
        <v>463</v>
      </c>
      <c r="B357" s="1" t="s">
        <v>64</v>
      </c>
      <c r="C357" s="1">
        <v>2249</v>
      </c>
      <c r="D357" s="1" t="s">
        <v>74</v>
      </c>
      <c r="E357" t="s">
        <v>75</v>
      </c>
    </row>
    <row r="358" spans="1:5" x14ac:dyDescent="0.6">
      <c r="A358" s="1">
        <v>464</v>
      </c>
      <c r="B358" s="1" t="s">
        <v>63</v>
      </c>
      <c r="C358" s="1">
        <v>1422</v>
      </c>
      <c r="D358" s="1" t="s">
        <v>74</v>
      </c>
      <c r="E358" t="s">
        <v>75</v>
      </c>
    </row>
    <row r="359" spans="1:5" x14ac:dyDescent="0.6">
      <c r="A359" s="1">
        <v>465</v>
      </c>
      <c r="B359" s="1" t="s">
        <v>63</v>
      </c>
      <c r="C359" s="1">
        <v>118</v>
      </c>
      <c r="D359" s="1" t="s">
        <v>74</v>
      </c>
      <c r="E359" t="s">
        <v>75</v>
      </c>
    </row>
    <row r="360" spans="1:5" x14ac:dyDescent="0.6">
      <c r="A360" s="1">
        <v>466</v>
      </c>
      <c r="B360" s="1" t="s">
        <v>62</v>
      </c>
      <c r="C360" s="1">
        <v>927</v>
      </c>
      <c r="D360" s="1" t="s">
        <v>74</v>
      </c>
      <c r="E360" t="s">
        <v>75</v>
      </c>
    </row>
    <row r="361" spans="1:5" x14ac:dyDescent="0.6">
      <c r="A361" s="1">
        <v>467</v>
      </c>
      <c r="B361" s="1" t="s">
        <v>64</v>
      </c>
      <c r="C361" s="1">
        <v>1862</v>
      </c>
      <c r="D361" s="1" t="s">
        <v>72</v>
      </c>
      <c r="E361" t="s">
        <v>73</v>
      </c>
    </row>
    <row r="362" spans="1:5" x14ac:dyDescent="0.6">
      <c r="A362" s="1">
        <v>468</v>
      </c>
      <c r="B362" s="1" t="s">
        <v>62</v>
      </c>
      <c r="C362" s="1">
        <v>797</v>
      </c>
      <c r="D362" s="1" t="s">
        <v>74</v>
      </c>
      <c r="E362" t="s">
        <v>75</v>
      </c>
    </row>
    <row r="363" spans="1:5" x14ac:dyDescent="0.6">
      <c r="A363" s="1">
        <v>469</v>
      </c>
      <c r="B363" s="1" t="s">
        <v>63</v>
      </c>
      <c r="C363" s="1">
        <v>568</v>
      </c>
      <c r="D363" s="1" t="s">
        <v>74</v>
      </c>
      <c r="E363" t="s">
        <v>75</v>
      </c>
    </row>
    <row r="364" spans="1:5" x14ac:dyDescent="0.6">
      <c r="A364" s="1">
        <v>470</v>
      </c>
      <c r="B364" s="1" t="s">
        <v>62</v>
      </c>
      <c r="C364" s="1">
        <v>1649</v>
      </c>
      <c r="D364" s="1" t="s">
        <v>72</v>
      </c>
      <c r="E364" t="s">
        <v>73</v>
      </c>
    </row>
    <row r="365" spans="1:5" x14ac:dyDescent="0.6">
      <c r="A365" s="1">
        <v>471</v>
      </c>
      <c r="B365" s="1" t="s">
        <v>64</v>
      </c>
      <c r="C365" s="1">
        <v>2566</v>
      </c>
      <c r="D365" s="1" t="s">
        <v>74</v>
      </c>
      <c r="E365" t="s">
        <v>75</v>
      </c>
    </row>
    <row r="366" spans="1:5" x14ac:dyDescent="0.6">
      <c r="A366" s="1">
        <v>472</v>
      </c>
      <c r="B366" s="1" t="s">
        <v>62</v>
      </c>
      <c r="C366" s="1">
        <v>1574</v>
      </c>
      <c r="D366" s="1" t="s">
        <v>72</v>
      </c>
      <c r="E366" t="s">
        <v>73</v>
      </c>
    </row>
    <row r="367" spans="1:5" x14ac:dyDescent="0.6">
      <c r="A367" s="1">
        <v>473</v>
      </c>
      <c r="B367" s="1" t="s">
        <v>63</v>
      </c>
      <c r="C367" s="1">
        <v>2724</v>
      </c>
      <c r="D367" s="1" t="s">
        <v>78</v>
      </c>
      <c r="E367" t="s">
        <v>68</v>
      </c>
    </row>
    <row r="368" spans="1:5" x14ac:dyDescent="0.6">
      <c r="A368" s="1">
        <v>474</v>
      </c>
      <c r="B368" s="1" t="s">
        <v>63</v>
      </c>
      <c r="C368" s="1">
        <v>482</v>
      </c>
      <c r="D368" s="1" t="s">
        <v>74</v>
      </c>
      <c r="E368" t="s">
        <v>75</v>
      </c>
    </row>
    <row r="369" spans="1:5" x14ac:dyDescent="0.6">
      <c r="A369" s="1">
        <v>475</v>
      </c>
      <c r="B369" s="1" t="s">
        <v>64</v>
      </c>
      <c r="C369" s="1">
        <v>1740</v>
      </c>
      <c r="D369" s="1" t="s">
        <v>70</v>
      </c>
      <c r="E369" t="s">
        <v>71</v>
      </c>
    </row>
    <row r="370" spans="1:5" x14ac:dyDescent="0.6">
      <c r="A370" s="1">
        <v>476</v>
      </c>
      <c r="B370" s="1" t="s">
        <v>63</v>
      </c>
      <c r="C370" s="1">
        <v>2997</v>
      </c>
      <c r="D370" s="1" t="s">
        <v>74</v>
      </c>
      <c r="E370" t="s">
        <v>75</v>
      </c>
    </row>
    <row r="371" spans="1:5" x14ac:dyDescent="0.6">
      <c r="A371" s="1">
        <v>477</v>
      </c>
      <c r="B371" s="1" t="s">
        <v>64</v>
      </c>
      <c r="C371" s="1">
        <v>2073</v>
      </c>
      <c r="D371" s="1" t="s">
        <v>74</v>
      </c>
      <c r="E371" t="s">
        <v>75</v>
      </c>
    </row>
    <row r="372" spans="1:5" x14ac:dyDescent="0.6">
      <c r="A372" s="1">
        <v>478</v>
      </c>
      <c r="B372" s="1" t="s">
        <v>63</v>
      </c>
      <c r="C372" s="1">
        <v>376</v>
      </c>
      <c r="D372" s="1" t="s">
        <v>77</v>
      </c>
      <c r="E372" t="s">
        <v>73</v>
      </c>
    </row>
    <row r="373" spans="1:5" x14ac:dyDescent="0.6">
      <c r="A373" s="1">
        <v>479</v>
      </c>
      <c r="B373" s="1" t="s">
        <v>64</v>
      </c>
      <c r="C373" s="1">
        <v>48</v>
      </c>
      <c r="D373" s="1" t="s">
        <v>74</v>
      </c>
      <c r="E373" t="s">
        <v>75</v>
      </c>
    </row>
    <row r="374" spans="1:5" x14ac:dyDescent="0.6">
      <c r="A374" s="1">
        <v>480</v>
      </c>
      <c r="B374" s="1" t="s">
        <v>63</v>
      </c>
      <c r="C374" s="1">
        <v>1258</v>
      </c>
      <c r="D374" s="1" t="s">
        <v>72</v>
      </c>
      <c r="E374" t="s">
        <v>73</v>
      </c>
    </row>
    <row r="375" spans="1:5" x14ac:dyDescent="0.6">
      <c r="A375" s="1">
        <v>481</v>
      </c>
      <c r="B375" s="1" t="s">
        <v>62</v>
      </c>
      <c r="C375" s="1">
        <v>856</v>
      </c>
      <c r="D375" s="1" t="s">
        <v>72</v>
      </c>
      <c r="E375" t="s">
        <v>73</v>
      </c>
    </row>
    <row r="376" spans="1:5" x14ac:dyDescent="0.6">
      <c r="A376" s="1">
        <v>482</v>
      </c>
      <c r="B376" s="1" t="s">
        <v>63</v>
      </c>
      <c r="C376" s="1">
        <v>1230</v>
      </c>
      <c r="D376" s="1" t="s">
        <v>74</v>
      </c>
      <c r="E376" t="s">
        <v>75</v>
      </c>
    </row>
    <row r="377" spans="1:5" x14ac:dyDescent="0.6">
      <c r="A377" s="1">
        <v>483</v>
      </c>
      <c r="B377" s="1" t="s">
        <v>62</v>
      </c>
      <c r="C377" s="1">
        <v>2954</v>
      </c>
      <c r="D377" s="1" t="s">
        <v>74</v>
      </c>
      <c r="E377" t="s">
        <v>75</v>
      </c>
    </row>
    <row r="378" spans="1:5" x14ac:dyDescent="0.6">
      <c r="A378" s="1">
        <v>484</v>
      </c>
      <c r="B378" s="1" t="s">
        <v>62</v>
      </c>
      <c r="C378" s="1">
        <v>1803</v>
      </c>
      <c r="D378" s="1" t="s">
        <v>74</v>
      </c>
      <c r="E378" t="s">
        <v>75</v>
      </c>
    </row>
    <row r="379" spans="1:5" x14ac:dyDescent="0.6">
      <c r="A379" s="1">
        <v>485</v>
      </c>
      <c r="B379" s="1" t="s">
        <v>63</v>
      </c>
      <c r="C379" s="1">
        <v>857</v>
      </c>
      <c r="D379" s="1" t="s">
        <v>72</v>
      </c>
      <c r="E379" t="s">
        <v>73</v>
      </c>
    </row>
    <row r="380" spans="1:5" x14ac:dyDescent="0.6">
      <c r="A380" s="1">
        <v>486</v>
      </c>
      <c r="B380" s="1" t="s">
        <v>63</v>
      </c>
      <c r="C380" s="1">
        <v>2863</v>
      </c>
      <c r="D380" s="1" t="s">
        <v>74</v>
      </c>
      <c r="E380" t="s">
        <v>75</v>
      </c>
    </row>
    <row r="381" spans="1:5" x14ac:dyDescent="0.6">
      <c r="A381" s="1">
        <v>487</v>
      </c>
      <c r="B381" s="1" t="s">
        <v>62</v>
      </c>
      <c r="C381" s="1">
        <v>2025</v>
      </c>
      <c r="D381" s="1" t="s">
        <v>74</v>
      </c>
      <c r="E381" t="s">
        <v>75</v>
      </c>
    </row>
    <row r="382" spans="1:5" x14ac:dyDescent="0.6">
      <c r="A382" s="1">
        <v>488</v>
      </c>
      <c r="B382" s="1" t="s">
        <v>63</v>
      </c>
      <c r="C382" s="1">
        <v>1756</v>
      </c>
      <c r="D382" s="1" t="s">
        <v>72</v>
      </c>
      <c r="E382" t="s">
        <v>73</v>
      </c>
    </row>
    <row r="383" spans="1:5" x14ac:dyDescent="0.6">
      <c r="A383" s="1">
        <v>489</v>
      </c>
      <c r="B383" s="1" t="s">
        <v>62</v>
      </c>
      <c r="C383" s="1">
        <v>880</v>
      </c>
      <c r="D383" s="1" t="s">
        <v>74</v>
      </c>
      <c r="E383" t="s">
        <v>75</v>
      </c>
    </row>
    <row r="384" spans="1:5" x14ac:dyDescent="0.6">
      <c r="A384" s="1">
        <v>490</v>
      </c>
      <c r="B384" s="1" t="s">
        <v>63</v>
      </c>
      <c r="C384" s="1">
        <v>2917</v>
      </c>
      <c r="D384" s="1" t="s">
        <v>74</v>
      </c>
      <c r="E384" t="s">
        <v>75</v>
      </c>
    </row>
    <row r="385" spans="1:5" x14ac:dyDescent="0.6">
      <c r="A385" s="1">
        <v>491</v>
      </c>
      <c r="B385" s="1" t="s">
        <v>62</v>
      </c>
      <c r="C385" s="1">
        <v>1989</v>
      </c>
      <c r="D385" s="1" t="s">
        <v>74</v>
      </c>
      <c r="E385" t="s">
        <v>75</v>
      </c>
    </row>
    <row r="386" spans="1:5" x14ac:dyDescent="0.6">
      <c r="A386" s="1">
        <v>492</v>
      </c>
      <c r="B386" s="1" t="s">
        <v>62</v>
      </c>
      <c r="C386" s="1">
        <v>2050</v>
      </c>
      <c r="D386" s="1" t="s">
        <v>74</v>
      </c>
      <c r="E386" t="s">
        <v>75</v>
      </c>
    </row>
    <row r="387" spans="1:5" x14ac:dyDescent="0.6">
      <c r="A387" s="1">
        <v>493</v>
      </c>
      <c r="B387" s="1" t="s">
        <v>63</v>
      </c>
      <c r="C387" s="1">
        <v>1900</v>
      </c>
      <c r="D387" s="1" t="s">
        <v>74</v>
      </c>
      <c r="E387" t="s">
        <v>75</v>
      </c>
    </row>
    <row r="388" spans="1:5" x14ac:dyDescent="0.6">
      <c r="A388" s="1">
        <v>494</v>
      </c>
      <c r="B388" s="1" t="s">
        <v>63</v>
      </c>
      <c r="C388" s="1">
        <v>1258</v>
      </c>
      <c r="D388" s="1" t="s">
        <v>78</v>
      </c>
      <c r="E388" t="s">
        <v>68</v>
      </c>
    </row>
    <row r="389" spans="1:5" x14ac:dyDescent="0.6">
      <c r="A389" s="1">
        <v>495</v>
      </c>
      <c r="B389" s="1" t="s">
        <v>64</v>
      </c>
      <c r="C389" s="1">
        <v>441</v>
      </c>
      <c r="D389" s="1" t="s">
        <v>74</v>
      </c>
      <c r="E389" t="s">
        <v>75</v>
      </c>
    </row>
    <row r="390" spans="1:5" x14ac:dyDescent="0.6">
      <c r="A390" s="1">
        <v>496</v>
      </c>
      <c r="B390" s="1" t="s">
        <v>62</v>
      </c>
      <c r="C390" s="1">
        <v>2836</v>
      </c>
      <c r="D390" s="1" t="s">
        <v>74</v>
      </c>
      <c r="E390" t="s">
        <v>75</v>
      </c>
    </row>
    <row r="391" spans="1:5" x14ac:dyDescent="0.6">
      <c r="A391" s="1">
        <v>497</v>
      </c>
      <c r="B391" s="1" t="s">
        <v>64</v>
      </c>
      <c r="C391" s="1">
        <v>809</v>
      </c>
      <c r="D391" s="1" t="s">
        <v>77</v>
      </c>
      <c r="E391" t="s">
        <v>73</v>
      </c>
    </row>
    <row r="392" spans="1:5" x14ac:dyDescent="0.6">
      <c r="A392" s="1">
        <v>498</v>
      </c>
      <c r="B392" s="1" t="s">
        <v>62</v>
      </c>
      <c r="C392" s="1">
        <v>1539</v>
      </c>
      <c r="D392" s="1" t="s">
        <v>74</v>
      </c>
      <c r="E392" t="s">
        <v>75</v>
      </c>
    </row>
    <row r="393" spans="1:5" x14ac:dyDescent="0.6">
      <c r="A393" s="1">
        <v>499</v>
      </c>
      <c r="B393" s="1" t="s">
        <v>62</v>
      </c>
      <c r="C393" s="1">
        <v>2982</v>
      </c>
      <c r="D393" s="1" t="s">
        <v>74</v>
      </c>
      <c r="E393" t="s">
        <v>75</v>
      </c>
    </row>
    <row r="394" spans="1:5" x14ac:dyDescent="0.6">
      <c r="A394" s="1">
        <v>500</v>
      </c>
      <c r="B394" s="1" t="s">
        <v>63</v>
      </c>
      <c r="C394" s="1">
        <v>582</v>
      </c>
      <c r="D394" s="1" t="s">
        <v>74</v>
      </c>
      <c r="E394" t="s">
        <v>75</v>
      </c>
    </row>
    <row r="395" spans="1:5" x14ac:dyDescent="0.6">
      <c r="A395" s="1">
        <v>501</v>
      </c>
      <c r="B395" s="1" t="s">
        <v>63</v>
      </c>
      <c r="C395" s="1">
        <v>2007</v>
      </c>
      <c r="D395" s="1" t="s">
        <v>74</v>
      </c>
      <c r="E395" t="s">
        <v>75</v>
      </c>
    </row>
    <row r="396" spans="1:5" x14ac:dyDescent="0.6">
      <c r="A396" s="1">
        <v>502</v>
      </c>
      <c r="B396" s="1" t="s">
        <v>63</v>
      </c>
      <c r="C396" s="1">
        <v>107</v>
      </c>
      <c r="D396" s="1" t="s">
        <v>72</v>
      </c>
      <c r="E396" t="s">
        <v>73</v>
      </c>
    </row>
    <row r="397" spans="1:5" x14ac:dyDescent="0.6">
      <c r="A397" s="1">
        <v>503</v>
      </c>
      <c r="B397" s="1" t="s">
        <v>64</v>
      </c>
      <c r="C397" s="1">
        <v>874</v>
      </c>
      <c r="D397" s="1" t="s">
        <v>74</v>
      </c>
      <c r="E397" t="s">
        <v>75</v>
      </c>
    </row>
    <row r="398" spans="1:5" x14ac:dyDescent="0.6">
      <c r="A398" s="1">
        <v>504</v>
      </c>
      <c r="B398" s="1" t="s">
        <v>62</v>
      </c>
      <c r="C398" s="1">
        <v>948</v>
      </c>
      <c r="D398" s="1" t="s">
        <v>69</v>
      </c>
      <c r="E398" t="s">
        <v>68</v>
      </c>
    </row>
    <row r="399" spans="1:5" x14ac:dyDescent="0.6">
      <c r="A399" s="1">
        <v>505</v>
      </c>
      <c r="B399" s="1" t="s">
        <v>62</v>
      </c>
      <c r="C399" s="1">
        <v>2814</v>
      </c>
      <c r="D399" s="1" t="s">
        <v>74</v>
      </c>
      <c r="E399" t="s">
        <v>75</v>
      </c>
    </row>
    <row r="400" spans="1:5" x14ac:dyDescent="0.6">
      <c r="A400" s="1">
        <v>506</v>
      </c>
      <c r="B400" s="1" t="s">
        <v>63</v>
      </c>
      <c r="C400" s="1">
        <v>1753</v>
      </c>
      <c r="D400" s="1" t="s">
        <v>74</v>
      </c>
      <c r="E400" t="s">
        <v>75</v>
      </c>
    </row>
    <row r="401" spans="1:5" x14ac:dyDescent="0.6">
      <c r="A401" s="1">
        <v>507</v>
      </c>
      <c r="B401" s="1" t="s">
        <v>62</v>
      </c>
      <c r="C401" s="1">
        <v>2740</v>
      </c>
      <c r="D401" s="1" t="s">
        <v>74</v>
      </c>
      <c r="E401" t="s">
        <v>75</v>
      </c>
    </row>
    <row r="402" spans="1:5" x14ac:dyDescent="0.6">
      <c r="A402" s="1">
        <v>508</v>
      </c>
      <c r="B402" s="1" t="s">
        <v>62</v>
      </c>
      <c r="C402" s="1">
        <v>1760</v>
      </c>
      <c r="D402" s="1" t="s">
        <v>70</v>
      </c>
      <c r="E402" t="s">
        <v>71</v>
      </c>
    </row>
    <row r="403" spans="1:5" x14ac:dyDescent="0.6">
      <c r="A403" s="1">
        <v>509</v>
      </c>
      <c r="B403" s="1" t="s">
        <v>63</v>
      </c>
      <c r="C403" s="1">
        <v>1874</v>
      </c>
      <c r="D403" s="1" t="s">
        <v>74</v>
      </c>
      <c r="E403" t="s">
        <v>75</v>
      </c>
    </row>
    <row r="404" spans="1:5" x14ac:dyDescent="0.6">
      <c r="A404" s="1">
        <v>510</v>
      </c>
      <c r="B404" s="1" t="s">
        <v>62</v>
      </c>
      <c r="C404" s="1">
        <v>2101</v>
      </c>
      <c r="D404" s="1" t="s">
        <v>74</v>
      </c>
      <c r="E404" t="s">
        <v>75</v>
      </c>
    </row>
    <row r="405" spans="1:5" x14ac:dyDescent="0.6">
      <c r="A405" s="1">
        <v>511</v>
      </c>
      <c r="B405" s="1" t="s">
        <v>63</v>
      </c>
      <c r="C405" s="1">
        <v>194</v>
      </c>
      <c r="D405" s="1" t="s">
        <v>76</v>
      </c>
      <c r="E405" t="s">
        <v>73</v>
      </c>
    </row>
    <row r="406" spans="1:5" x14ac:dyDescent="0.6">
      <c r="A406" s="1">
        <v>512</v>
      </c>
      <c r="B406" s="1" t="s">
        <v>64</v>
      </c>
      <c r="C406" s="1">
        <v>1409</v>
      </c>
      <c r="D406" s="1" t="s">
        <v>74</v>
      </c>
      <c r="E406" t="s">
        <v>75</v>
      </c>
    </row>
    <row r="407" spans="1:5" x14ac:dyDescent="0.6">
      <c r="A407" s="1">
        <v>513</v>
      </c>
      <c r="B407" s="1" t="s">
        <v>63</v>
      </c>
      <c r="C407" s="1">
        <v>1382</v>
      </c>
      <c r="D407" s="1" t="s">
        <v>72</v>
      </c>
      <c r="E407" t="s">
        <v>73</v>
      </c>
    </row>
    <row r="408" spans="1:5" x14ac:dyDescent="0.6">
      <c r="A408" s="1">
        <v>514</v>
      </c>
      <c r="B408" s="1" t="s">
        <v>62</v>
      </c>
      <c r="C408" s="1">
        <v>2342</v>
      </c>
      <c r="D408" s="1" t="s">
        <v>72</v>
      </c>
      <c r="E408" t="s">
        <v>73</v>
      </c>
    </row>
    <row r="409" spans="1:5" x14ac:dyDescent="0.6">
      <c r="A409" s="1">
        <v>515</v>
      </c>
      <c r="B409" s="1" t="s">
        <v>64</v>
      </c>
      <c r="C409" s="1">
        <v>2040</v>
      </c>
      <c r="D409" s="1" t="s">
        <v>74</v>
      </c>
      <c r="E409" t="s">
        <v>75</v>
      </c>
    </row>
    <row r="410" spans="1:5" x14ac:dyDescent="0.6">
      <c r="A410" s="1">
        <v>516</v>
      </c>
      <c r="B410" s="1" t="s">
        <v>64</v>
      </c>
      <c r="C410" s="1">
        <v>2566</v>
      </c>
      <c r="D410" s="1" t="s">
        <v>74</v>
      </c>
      <c r="E410" t="s">
        <v>75</v>
      </c>
    </row>
    <row r="411" spans="1:5" x14ac:dyDescent="0.6">
      <c r="A411" s="1">
        <v>517</v>
      </c>
      <c r="B411" s="1" t="s">
        <v>63</v>
      </c>
      <c r="C411" s="1">
        <v>990</v>
      </c>
      <c r="D411" s="1" t="s">
        <v>74</v>
      </c>
      <c r="E411" t="s">
        <v>75</v>
      </c>
    </row>
    <row r="412" spans="1:5" x14ac:dyDescent="0.6">
      <c r="A412" s="1">
        <v>518</v>
      </c>
      <c r="B412" s="1" t="s">
        <v>64</v>
      </c>
      <c r="C412" s="1">
        <v>397</v>
      </c>
      <c r="D412" s="1" t="s">
        <v>78</v>
      </c>
      <c r="E412" t="s">
        <v>68</v>
      </c>
    </row>
    <row r="413" spans="1:5" x14ac:dyDescent="0.6">
      <c r="A413" s="1">
        <v>519</v>
      </c>
      <c r="B413" s="1" t="s">
        <v>62</v>
      </c>
      <c r="C413" s="1">
        <v>318</v>
      </c>
      <c r="D413" s="1" t="s">
        <v>74</v>
      </c>
      <c r="E413" t="s">
        <v>75</v>
      </c>
    </row>
    <row r="414" spans="1:5" x14ac:dyDescent="0.6">
      <c r="A414" s="1">
        <v>520</v>
      </c>
      <c r="B414" s="1" t="s">
        <v>62</v>
      </c>
      <c r="C414" s="1">
        <v>1300</v>
      </c>
      <c r="D414" s="1" t="s">
        <v>76</v>
      </c>
      <c r="E414" t="s">
        <v>73</v>
      </c>
    </row>
    <row r="415" spans="1:5" x14ac:dyDescent="0.6">
      <c r="A415" s="1">
        <v>521</v>
      </c>
      <c r="B415" s="1" t="s">
        <v>64</v>
      </c>
      <c r="C415" s="1">
        <v>1964</v>
      </c>
      <c r="D415" s="1" t="s">
        <v>74</v>
      </c>
      <c r="E415" t="s">
        <v>75</v>
      </c>
    </row>
    <row r="416" spans="1:5" x14ac:dyDescent="0.6">
      <c r="A416" s="1">
        <v>522</v>
      </c>
      <c r="B416" s="1" t="s">
        <v>64</v>
      </c>
      <c r="C416" s="1">
        <v>232</v>
      </c>
      <c r="D416" s="1" t="s">
        <v>74</v>
      </c>
      <c r="E416" t="s">
        <v>75</v>
      </c>
    </row>
    <row r="417" spans="1:5" x14ac:dyDescent="0.6">
      <c r="A417" s="1">
        <v>523</v>
      </c>
      <c r="B417" s="1" t="s">
        <v>64</v>
      </c>
      <c r="C417" s="1">
        <v>1745</v>
      </c>
      <c r="D417" s="1" t="s">
        <v>69</v>
      </c>
      <c r="E417" t="s">
        <v>68</v>
      </c>
    </row>
    <row r="418" spans="1:5" x14ac:dyDescent="0.6">
      <c r="A418" s="1">
        <v>524</v>
      </c>
      <c r="B418" s="1" t="s">
        <v>62</v>
      </c>
      <c r="C418" s="1">
        <v>39</v>
      </c>
      <c r="D418" s="1" t="s">
        <v>74</v>
      </c>
      <c r="E418" t="s">
        <v>75</v>
      </c>
    </row>
    <row r="419" spans="1:5" x14ac:dyDescent="0.6">
      <c r="A419" s="1">
        <v>525</v>
      </c>
      <c r="B419" s="1" t="s">
        <v>62</v>
      </c>
      <c r="C419" s="1">
        <v>1876</v>
      </c>
      <c r="D419" s="1" t="s">
        <v>72</v>
      </c>
      <c r="E419" t="s">
        <v>73</v>
      </c>
    </row>
    <row r="420" spans="1:5" x14ac:dyDescent="0.6">
      <c r="A420" s="1">
        <v>526</v>
      </c>
      <c r="B420" s="1" t="s">
        <v>62</v>
      </c>
      <c r="C420" s="1">
        <v>485</v>
      </c>
      <c r="D420" s="1" t="s">
        <v>78</v>
      </c>
      <c r="E420" t="s">
        <v>68</v>
      </c>
    </row>
    <row r="421" spans="1:5" x14ac:dyDescent="0.6">
      <c r="A421" s="1">
        <v>527</v>
      </c>
      <c r="B421" s="1" t="s">
        <v>63</v>
      </c>
      <c r="C421" s="1">
        <v>2244</v>
      </c>
      <c r="D421" s="1" t="s">
        <v>74</v>
      </c>
      <c r="E421" t="s">
        <v>75</v>
      </c>
    </row>
    <row r="422" spans="1:5" x14ac:dyDescent="0.6">
      <c r="A422" s="1">
        <v>528</v>
      </c>
      <c r="B422" s="1" t="s">
        <v>63</v>
      </c>
      <c r="C422" s="1">
        <v>805</v>
      </c>
      <c r="D422" s="1" t="s">
        <v>74</v>
      </c>
      <c r="E422" t="s">
        <v>75</v>
      </c>
    </row>
    <row r="423" spans="1:5" x14ac:dyDescent="0.6">
      <c r="A423" s="1">
        <v>529</v>
      </c>
      <c r="B423" s="1" t="s">
        <v>62</v>
      </c>
      <c r="C423" s="1">
        <v>2449</v>
      </c>
      <c r="D423" s="1" t="s">
        <v>70</v>
      </c>
      <c r="E423" t="s">
        <v>71</v>
      </c>
    </row>
    <row r="424" spans="1:5" x14ac:dyDescent="0.6">
      <c r="A424" s="1">
        <v>530</v>
      </c>
      <c r="B424" s="1" t="s">
        <v>64</v>
      </c>
      <c r="C424" s="1">
        <v>2187</v>
      </c>
      <c r="D424" s="1" t="s">
        <v>74</v>
      </c>
      <c r="E424" t="s">
        <v>75</v>
      </c>
    </row>
    <row r="425" spans="1:5" x14ac:dyDescent="0.6">
      <c r="A425" s="1">
        <v>531</v>
      </c>
      <c r="B425" s="1" t="s">
        <v>64</v>
      </c>
      <c r="C425" s="1">
        <v>1971</v>
      </c>
      <c r="D425" s="1" t="s">
        <v>74</v>
      </c>
      <c r="E425" t="s">
        <v>75</v>
      </c>
    </row>
    <row r="426" spans="1:5" x14ac:dyDescent="0.6">
      <c r="A426" s="1">
        <v>532</v>
      </c>
      <c r="B426" s="1" t="s">
        <v>63</v>
      </c>
      <c r="C426" s="1">
        <v>2417</v>
      </c>
      <c r="D426" s="1" t="s">
        <v>72</v>
      </c>
      <c r="E426" t="s">
        <v>73</v>
      </c>
    </row>
    <row r="427" spans="1:5" x14ac:dyDescent="0.6">
      <c r="A427" s="1">
        <v>533</v>
      </c>
      <c r="B427" s="1" t="s">
        <v>62</v>
      </c>
      <c r="C427" s="1">
        <v>1250</v>
      </c>
      <c r="D427" s="1" t="s">
        <v>74</v>
      </c>
      <c r="E427" t="s">
        <v>75</v>
      </c>
    </row>
    <row r="428" spans="1:5" x14ac:dyDescent="0.6">
      <c r="A428" s="1">
        <v>534</v>
      </c>
      <c r="B428" s="1" t="s">
        <v>63</v>
      </c>
      <c r="C428" s="1">
        <v>149</v>
      </c>
      <c r="D428" s="1" t="s">
        <v>74</v>
      </c>
      <c r="E428" t="s">
        <v>75</v>
      </c>
    </row>
    <row r="429" spans="1:5" x14ac:dyDescent="0.6">
      <c r="A429" s="1">
        <v>535</v>
      </c>
      <c r="B429" s="1" t="s">
        <v>62</v>
      </c>
      <c r="C429" s="1">
        <v>2063</v>
      </c>
      <c r="D429" s="1" t="s">
        <v>72</v>
      </c>
      <c r="E429" t="s">
        <v>73</v>
      </c>
    </row>
    <row r="430" spans="1:5" x14ac:dyDescent="0.6">
      <c r="A430" s="1">
        <v>536</v>
      </c>
      <c r="B430" s="1" t="s">
        <v>62</v>
      </c>
      <c r="C430" s="1">
        <v>1118</v>
      </c>
      <c r="D430" s="1" t="s">
        <v>74</v>
      </c>
      <c r="E430" t="s">
        <v>75</v>
      </c>
    </row>
    <row r="431" spans="1:5" x14ac:dyDescent="0.6">
      <c r="A431" s="1">
        <v>537</v>
      </c>
      <c r="B431" s="1" t="s">
        <v>62</v>
      </c>
      <c r="C431" s="1">
        <v>1516</v>
      </c>
      <c r="D431" s="1" t="s">
        <v>74</v>
      </c>
      <c r="E431" t="s">
        <v>75</v>
      </c>
    </row>
    <row r="432" spans="1:5" x14ac:dyDescent="0.6">
      <c r="A432" s="1">
        <v>538</v>
      </c>
      <c r="B432" s="1" t="s">
        <v>62</v>
      </c>
      <c r="C432" s="1">
        <v>2733</v>
      </c>
      <c r="D432" s="1" t="s">
        <v>74</v>
      </c>
      <c r="E432" t="s">
        <v>75</v>
      </c>
    </row>
    <row r="433" spans="1:5" x14ac:dyDescent="0.6">
      <c r="A433" s="1">
        <v>539</v>
      </c>
      <c r="B433" s="1" t="s">
        <v>64</v>
      </c>
      <c r="C433" s="1">
        <v>1619</v>
      </c>
      <c r="D433" s="1" t="s">
        <v>74</v>
      </c>
      <c r="E433" t="s">
        <v>75</v>
      </c>
    </row>
    <row r="434" spans="1:5" x14ac:dyDescent="0.6">
      <c r="A434" s="1">
        <v>540</v>
      </c>
      <c r="B434" s="1" t="s">
        <v>63</v>
      </c>
      <c r="C434" s="1">
        <v>458</v>
      </c>
      <c r="D434" s="1" t="s">
        <v>70</v>
      </c>
      <c r="E434" t="s">
        <v>71</v>
      </c>
    </row>
    <row r="435" spans="1:5" x14ac:dyDescent="0.6">
      <c r="A435" s="1">
        <v>541</v>
      </c>
      <c r="B435" s="1" t="s">
        <v>64</v>
      </c>
      <c r="C435" s="1">
        <v>2976</v>
      </c>
      <c r="D435" s="1" t="s">
        <v>74</v>
      </c>
      <c r="E435" t="s">
        <v>75</v>
      </c>
    </row>
    <row r="436" spans="1:5" x14ac:dyDescent="0.6">
      <c r="A436" s="1">
        <v>542</v>
      </c>
      <c r="B436" s="1" t="s">
        <v>64</v>
      </c>
      <c r="C436" s="1">
        <v>1881</v>
      </c>
      <c r="D436" s="1" t="s">
        <v>74</v>
      </c>
      <c r="E436" t="s">
        <v>75</v>
      </c>
    </row>
    <row r="437" spans="1:5" x14ac:dyDescent="0.6">
      <c r="A437" s="1">
        <v>543</v>
      </c>
      <c r="B437" s="1" t="s">
        <v>64</v>
      </c>
      <c r="C437" s="1">
        <v>2720</v>
      </c>
      <c r="D437" s="1" t="s">
        <v>74</v>
      </c>
      <c r="E437" t="s">
        <v>75</v>
      </c>
    </row>
    <row r="438" spans="1:5" x14ac:dyDescent="0.6">
      <c r="A438" s="1">
        <v>544</v>
      </c>
      <c r="B438" s="1" t="s">
        <v>63</v>
      </c>
      <c r="C438" s="1">
        <v>2273</v>
      </c>
      <c r="D438" s="1" t="s">
        <v>74</v>
      </c>
      <c r="E438" t="s">
        <v>75</v>
      </c>
    </row>
    <row r="439" spans="1:5" x14ac:dyDescent="0.6">
      <c r="A439" s="1">
        <v>545</v>
      </c>
      <c r="B439" s="1" t="s">
        <v>64</v>
      </c>
      <c r="C439" s="1">
        <v>2204</v>
      </c>
      <c r="D439" s="1" t="s">
        <v>74</v>
      </c>
      <c r="E439" t="s">
        <v>75</v>
      </c>
    </row>
    <row r="440" spans="1:5" x14ac:dyDescent="0.6">
      <c r="A440" s="1">
        <v>546</v>
      </c>
      <c r="B440" s="1" t="s">
        <v>63</v>
      </c>
      <c r="C440" s="1">
        <v>2354</v>
      </c>
      <c r="D440" s="1" t="s">
        <v>70</v>
      </c>
      <c r="E440" t="s">
        <v>71</v>
      </c>
    </row>
    <row r="441" spans="1:5" x14ac:dyDescent="0.6">
      <c r="A441" s="1">
        <v>547</v>
      </c>
      <c r="B441" s="1" t="s">
        <v>64</v>
      </c>
      <c r="C441" s="1">
        <v>2182</v>
      </c>
      <c r="D441" s="1" t="s">
        <v>72</v>
      </c>
      <c r="E441" t="s">
        <v>73</v>
      </c>
    </row>
    <row r="442" spans="1:5" x14ac:dyDescent="0.6">
      <c r="A442" s="1">
        <v>548</v>
      </c>
      <c r="B442" s="1" t="s">
        <v>62</v>
      </c>
      <c r="C442" s="1">
        <v>1933</v>
      </c>
      <c r="D442" s="1" t="s">
        <v>74</v>
      </c>
      <c r="E442" t="s">
        <v>75</v>
      </c>
    </row>
    <row r="443" spans="1:5" x14ac:dyDescent="0.6">
      <c r="A443" s="1">
        <v>549</v>
      </c>
      <c r="B443" s="1" t="s">
        <v>62</v>
      </c>
      <c r="C443" s="1">
        <v>1312</v>
      </c>
      <c r="D443" s="1" t="s">
        <v>74</v>
      </c>
      <c r="E443" t="s">
        <v>75</v>
      </c>
    </row>
    <row r="444" spans="1:5" x14ac:dyDescent="0.6">
      <c r="A444" s="1">
        <v>550</v>
      </c>
      <c r="B444" s="1" t="s">
        <v>63</v>
      </c>
      <c r="C444" s="1">
        <v>269</v>
      </c>
      <c r="D444" s="1" t="s">
        <v>74</v>
      </c>
      <c r="E444" t="s">
        <v>75</v>
      </c>
    </row>
    <row r="445" spans="1:5" x14ac:dyDescent="0.6">
      <c r="A445" s="1">
        <v>551</v>
      </c>
      <c r="B445" s="1" t="s">
        <v>62</v>
      </c>
      <c r="C445" s="1">
        <v>515</v>
      </c>
      <c r="D445" s="1" t="s">
        <v>76</v>
      </c>
      <c r="E445" t="s">
        <v>73</v>
      </c>
    </row>
    <row r="446" spans="1:5" x14ac:dyDescent="0.6">
      <c r="A446" s="1">
        <v>552</v>
      </c>
      <c r="B446" s="1" t="s">
        <v>64</v>
      </c>
      <c r="C446" s="1">
        <v>195</v>
      </c>
      <c r="D446" s="1" t="s">
        <v>74</v>
      </c>
      <c r="E446" t="s">
        <v>75</v>
      </c>
    </row>
    <row r="447" spans="1:5" x14ac:dyDescent="0.6">
      <c r="A447" s="1">
        <v>553</v>
      </c>
      <c r="B447" s="1" t="s">
        <v>62</v>
      </c>
      <c r="C447" s="1">
        <v>376</v>
      </c>
      <c r="D447" s="1" t="s">
        <v>72</v>
      </c>
      <c r="E447" t="s">
        <v>73</v>
      </c>
    </row>
    <row r="448" spans="1:5" x14ac:dyDescent="0.6">
      <c r="A448" s="1">
        <v>554</v>
      </c>
      <c r="B448" s="1" t="s">
        <v>62</v>
      </c>
      <c r="C448" s="1">
        <v>1377</v>
      </c>
      <c r="D448" s="1" t="s">
        <v>74</v>
      </c>
      <c r="E448" t="s">
        <v>75</v>
      </c>
    </row>
    <row r="449" spans="1:5" x14ac:dyDescent="0.6">
      <c r="A449" s="1">
        <v>555</v>
      </c>
      <c r="B449" s="1" t="s">
        <v>63</v>
      </c>
      <c r="C449" s="1">
        <v>190</v>
      </c>
      <c r="D449" s="1" t="s">
        <v>74</v>
      </c>
      <c r="E449" t="s">
        <v>75</v>
      </c>
    </row>
    <row r="450" spans="1:5" x14ac:dyDescent="0.6">
      <c r="A450" s="1">
        <v>556</v>
      </c>
      <c r="B450" s="1" t="s">
        <v>64</v>
      </c>
      <c r="C450" s="1">
        <v>2349</v>
      </c>
      <c r="D450" s="1" t="s">
        <v>74</v>
      </c>
      <c r="E450" t="s">
        <v>75</v>
      </c>
    </row>
    <row r="451" spans="1:5" x14ac:dyDescent="0.6">
      <c r="A451" s="1">
        <v>557</v>
      </c>
      <c r="B451" s="1" t="s">
        <v>63</v>
      </c>
      <c r="C451" s="1">
        <v>2321</v>
      </c>
      <c r="D451" s="1" t="s">
        <v>74</v>
      </c>
      <c r="E451" t="s">
        <v>75</v>
      </c>
    </row>
    <row r="452" spans="1:5" x14ac:dyDescent="0.6">
      <c r="A452" s="1">
        <v>558</v>
      </c>
      <c r="B452" s="1" t="s">
        <v>64</v>
      </c>
      <c r="C452" s="1">
        <v>1345</v>
      </c>
      <c r="D452" s="1" t="s">
        <v>74</v>
      </c>
      <c r="E452" t="s">
        <v>75</v>
      </c>
    </row>
    <row r="453" spans="1:5" x14ac:dyDescent="0.6">
      <c r="A453" s="1">
        <v>559</v>
      </c>
      <c r="B453" s="1" t="s">
        <v>62</v>
      </c>
      <c r="C453" s="1">
        <v>2796</v>
      </c>
      <c r="D453" s="1" t="s">
        <v>74</v>
      </c>
      <c r="E453" t="s">
        <v>75</v>
      </c>
    </row>
    <row r="454" spans="1:5" x14ac:dyDescent="0.6">
      <c r="A454" s="1">
        <v>560</v>
      </c>
      <c r="B454" s="1" t="s">
        <v>63</v>
      </c>
      <c r="C454" s="1">
        <v>1743</v>
      </c>
      <c r="D454" s="1" t="s">
        <v>74</v>
      </c>
      <c r="E454" t="s">
        <v>75</v>
      </c>
    </row>
    <row r="455" spans="1:5" x14ac:dyDescent="0.6">
      <c r="A455" s="1">
        <v>561</v>
      </c>
      <c r="B455" s="1" t="s">
        <v>63</v>
      </c>
      <c r="C455" s="1">
        <v>308</v>
      </c>
      <c r="D455" s="1" t="s">
        <v>74</v>
      </c>
      <c r="E455" t="s">
        <v>75</v>
      </c>
    </row>
    <row r="456" spans="1:5" x14ac:dyDescent="0.6">
      <c r="A456" s="1">
        <v>562</v>
      </c>
      <c r="B456" s="1" t="s">
        <v>63</v>
      </c>
      <c r="C456" s="1">
        <v>46</v>
      </c>
      <c r="D456" s="1" t="s">
        <v>72</v>
      </c>
      <c r="E456" t="s">
        <v>73</v>
      </c>
    </row>
    <row r="457" spans="1:5" x14ac:dyDescent="0.6">
      <c r="A457" s="1">
        <v>563</v>
      </c>
      <c r="B457" s="1" t="s">
        <v>64</v>
      </c>
      <c r="C457" s="1">
        <v>2962</v>
      </c>
      <c r="D457" s="1" t="s">
        <v>74</v>
      </c>
      <c r="E457" t="s">
        <v>75</v>
      </c>
    </row>
    <row r="458" spans="1:5" x14ac:dyDescent="0.6">
      <c r="A458" s="1">
        <v>564</v>
      </c>
      <c r="B458" s="1" t="s">
        <v>62</v>
      </c>
      <c r="C458" s="1">
        <v>2230</v>
      </c>
      <c r="D458" s="1" t="s">
        <v>74</v>
      </c>
      <c r="E458" t="s">
        <v>75</v>
      </c>
    </row>
    <row r="459" spans="1:5" x14ac:dyDescent="0.6">
      <c r="A459" s="1">
        <v>565</v>
      </c>
      <c r="B459" s="1" t="s">
        <v>63</v>
      </c>
      <c r="C459" s="1">
        <v>770</v>
      </c>
      <c r="D459" s="1" t="s">
        <v>74</v>
      </c>
      <c r="E459" t="s">
        <v>75</v>
      </c>
    </row>
    <row r="460" spans="1:5" x14ac:dyDescent="0.6">
      <c r="A460" s="1">
        <v>566</v>
      </c>
      <c r="B460" s="1" t="s">
        <v>64</v>
      </c>
      <c r="C460" s="1">
        <v>76</v>
      </c>
      <c r="D460" s="1" t="s">
        <v>74</v>
      </c>
      <c r="E460" t="s">
        <v>75</v>
      </c>
    </row>
    <row r="461" spans="1:5" x14ac:dyDescent="0.6">
      <c r="A461" s="1">
        <v>567</v>
      </c>
      <c r="B461" s="1" t="s">
        <v>63</v>
      </c>
      <c r="C461" s="1">
        <v>1166</v>
      </c>
      <c r="D461" s="1" t="s">
        <v>72</v>
      </c>
      <c r="E461" t="s">
        <v>73</v>
      </c>
    </row>
    <row r="462" spans="1:5" x14ac:dyDescent="0.6">
      <c r="A462" s="1">
        <v>568</v>
      </c>
      <c r="B462" s="1" t="s">
        <v>62</v>
      </c>
      <c r="C462" s="1">
        <v>2103</v>
      </c>
      <c r="D462" s="1" t="s">
        <v>74</v>
      </c>
      <c r="E462" t="s">
        <v>75</v>
      </c>
    </row>
    <row r="463" spans="1:5" x14ac:dyDescent="0.6">
      <c r="A463" s="1">
        <v>569</v>
      </c>
      <c r="B463" s="1" t="s">
        <v>62</v>
      </c>
      <c r="C463" s="1">
        <v>1898</v>
      </c>
      <c r="D463" s="1" t="s">
        <v>74</v>
      </c>
      <c r="E463" t="s">
        <v>75</v>
      </c>
    </row>
    <row r="464" spans="1:5" x14ac:dyDescent="0.6">
      <c r="A464" s="1">
        <v>570</v>
      </c>
      <c r="B464" s="1" t="s">
        <v>64</v>
      </c>
      <c r="C464" s="1">
        <v>1043</v>
      </c>
      <c r="D464" s="1" t="s">
        <v>74</v>
      </c>
      <c r="E464" t="s">
        <v>75</v>
      </c>
    </row>
    <row r="465" spans="1:5" x14ac:dyDescent="0.6">
      <c r="A465" s="1">
        <v>571</v>
      </c>
      <c r="B465" s="1" t="s">
        <v>62</v>
      </c>
      <c r="C465" s="1">
        <v>2910</v>
      </c>
      <c r="D465" s="1" t="s">
        <v>74</v>
      </c>
      <c r="E465" t="s">
        <v>75</v>
      </c>
    </row>
    <row r="466" spans="1:5" x14ac:dyDescent="0.6">
      <c r="A466" s="1">
        <v>572</v>
      </c>
      <c r="B466" s="1" t="s">
        <v>63</v>
      </c>
      <c r="C466" s="1">
        <v>2191</v>
      </c>
      <c r="D466" s="1" t="s">
        <v>74</v>
      </c>
      <c r="E466" t="s">
        <v>75</v>
      </c>
    </row>
    <row r="467" spans="1:5" x14ac:dyDescent="0.6">
      <c r="A467" s="1">
        <v>573</v>
      </c>
      <c r="B467" s="1" t="s">
        <v>63</v>
      </c>
      <c r="C467" s="1">
        <v>2205</v>
      </c>
      <c r="D467" s="1" t="s">
        <v>74</v>
      </c>
      <c r="E467" t="s">
        <v>75</v>
      </c>
    </row>
    <row r="468" spans="1:5" x14ac:dyDescent="0.6">
      <c r="A468" s="1">
        <v>574</v>
      </c>
      <c r="B468" s="1" t="s">
        <v>62</v>
      </c>
      <c r="C468" s="1">
        <v>1238</v>
      </c>
      <c r="D468" s="1" t="s">
        <v>74</v>
      </c>
      <c r="E468" t="s">
        <v>75</v>
      </c>
    </row>
    <row r="469" spans="1:5" x14ac:dyDescent="0.6">
      <c r="A469" s="1">
        <v>575</v>
      </c>
      <c r="B469" s="1" t="s">
        <v>63</v>
      </c>
      <c r="C469" s="1">
        <v>2162</v>
      </c>
      <c r="D469" s="1" t="s">
        <v>74</v>
      </c>
      <c r="E469" t="s">
        <v>75</v>
      </c>
    </row>
    <row r="470" spans="1:5" x14ac:dyDescent="0.6">
      <c r="A470" s="1">
        <v>576</v>
      </c>
      <c r="B470" s="1" t="s">
        <v>63</v>
      </c>
      <c r="C470" s="1">
        <v>899</v>
      </c>
      <c r="D470" s="1" t="s">
        <v>74</v>
      </c>
      <c r="E470" t="s">
        <v>75</v>
      </c>
    </row>
    <row r="471" spans="1:5" x14ac:dyDescent="0.6">
      <c r="A471" s="1">
        <v>577</v>
      </c>
      <c r="B471" s="1" t="s">
        <v>63</v>
      </c>
      <c r="C471" s="1">
        <v>2683</v>
      </c>
      <c r="D471" s="1" t="s">
        <v>74</v>
      </c>
      <c r="E471" t="s">
        <v>75</v>
      </c>
    </row>
    <row r="472" spans="1:5" x14ac:dyDescent="0.6">
      <c r="A472" s="1">
        <v>578</v>
      </c>
      <c r="B472" s="1" t="s">
        <v>62</v>
      </c>
      <c r="C472" s="1">
        <v>1756</v>
      </c>
      <c r="D472" s="1" t="s">
        <v>74</v>
      </c>
      <c r="E472" t="s">
        <v>75</v>
      </c>
    </row>
    <row r="473" spans="1:5" x14ac:dyDescent="0.6">
      <c r="A473" s="1">
        <v>579</v>
      </c>
      <c r="B473" s="1" t="s">
        <v>62</v>
      </c>
      <c r="C473" s="1">
        <v>2033</v>
      </c>
      <c r="D473" s="1" t="s">
        <v>78</v>
      </c>
      <c r="E473" t="s">
        <v>68</v>
      </c>
    </row>
    <row r="474" spans="1:5" x14ac:dyDescent="0.6">
      <c r="A474" s="1">
        <v>580</v>
      </c>
      <c r="B474" s="1" t="s">
        <v>64</v>
      </c>
      <c r="C474" s="1">
        <v>2721</v>
      </c>
      <c r="D474" s="1" t="s">
        <v>74</v>
      </c>
      <c r="E474" t="s">
        <v>75</v>
      </c>
    </row>
    <row r="475" spans="1:5" x14ac:dyDescent="0.6">
      <c r="A475" s="1">
        <v>581</v>
      </c>
      <c r="B475" s="1" t="s">
        <v>63</v>
      </c>
      <c r="C475" s="1">
        <v>1239</v>
      </c>
      <c r="D475" s="1" t="s">
        <v>74</v>
      </c>
      <c r="E475" t="s">
        <v>75</v>
      </c>
    </row>
    <row r="476" spans="1:5" x14ac:dyDescent="0.6">
      <c r="A476" s="1">
        <v>582</v>
      </c>
      <c r="B476" s="1" t="s">
        <v>63</v>
      </c>
      <c r="C476" s="1">
        <v>865</v>
      </c>
      <c r="D476" s="1" t="s">
        <v>74</v>
      </c>
      <c r="E476" t="s">
        <v>75</v>
      </c>
    </row>
    <row r="477" spans="1:5" x14ac:dyDescent="0.6">
      <c r="A477" s="1">
        <v>583</v>
      </c>
      <c r="B477" s="1" t="s">
        <v>62</v>
      </c>
      <c r="C477" s="1">
        <v>1020</v>
      </c>
      <c r="D477" s="1" t="s">
        <v>74</v>
      </c>
      <c r="E477" t="s">
        <v>75</v>
      </c>
    </row>
    <row r="478" spans="1:5" x14ac:dyDescent="0.6">
      <c r="A478" s="1">
        <v>584</v>
      </c>
      <c r="B478" s="1" t="s">
        <v>62</v>
      </c>
      <c r="C478" s="1">
        <v>2092</v>
      </c>
      <c r="D478" s="1" t="s">
        <v>74</v>
      </c>
      <c r="E478" t="s">
        <v>75</v>
      </c>
    </row>
    <row r="479" spans="1:5" x14ac:dyDescent="0.6">
      <c r="A479" s="1">
        <v>585</v>
      </c>
      <c r="B479" s="1" t="s">
        <v>64</v>
      </c>
      <c r="C479" s="1">
        <v>18</v>
      </c>
      <c r="D479" s="1" t="s">
        <v>74</v>
      </c>
      <c r="E479" t="s">
        <v>75</v>
      </c>
    </row>
    <row r="480" spans="1:5" x14ac:dyDescent="0.6">
      <c r="A480" s="1">
        <v>586</v>
      </c>
      <c r="B480" s="1" t="s">
        <v>64</v>
      </c>
      <c r="C480" s="1">
        <v>1870</v>
      </c>
      <c r="D480" s="1" t="s">
        <v>70</v>
      </c>
      <c r="E480" t="s">
        <v>71</v>
      </c>
    </row>
    <row r="481" spans="1:5" x14ac:dyDescent="0.6">
      <c r="A481" s="1">
        <v>587</v>
      </c>
      <c r="B481" s="1" t="s">
        <v>64</v>
      </c>
      <c r="C481" s="1">
        <v>944</v>
      </c>
      <c r="D481" s="1" t="s">
        <v>70</v>
      </c>
      <c r="E481" t="s">
        <v>71</v>
      </c>
    </row>
    <row r="482" spans="1:5" x14ac:dyDescent="0.6">
      <c r="A482" s="1">
        <v>588</v>
      </c>
      <c r="B482" s="1" t="s">
        <v>63</v>
      </c>
      <c r="C482" s="1">
        <v>2146</v>
      </c>
      <c r="D482" s="1" t="s">
        <v>74</v>
      </c>
      <c r="E482" t="s">
        <v>75</v>
      </c>
    </row>
    <row r="483" spans="1:5" x14ac:dyDescent="0.6">
      <c r="A483" s="1">
        <v>589</v>
      </c>
      <c r="B483" s="1" t="s">
        <v>64</v>
      </c>
      <c r="C483" s="1">
        <v>2931</v>
      </c>
      <c r="D483" s="1" t="s">
        <v>74</v>
      </c>
      <c r="E483" t="s">
        <v>75</v>
      </c>
    </row>
    <row r="484" spans="1:5" x14ac:dyDescent="0.6">
      <c r="A484" s="1">
        <v>590</v>
      </c>
      <c r="B484" s="1" t="s">
        <v>62</v>
      </c>
      <c r="C484" s="1">
        <v>1534</v>
      </c>
      <c r="D484" s="1" t="s">
        <v>74</v>
      </c>
      <c r="E484" t="s">
        <v>75</v>
      </c>
    </row>
    <row r="485" spans="1:5" x14ac:dyDescent="0.6">
      <c r="A485" s="1">
        <v>591</v>
      </c>
      <c r="B485" s="1" t="s">
        <v>64</v>
      </c>
      <c r="C485" s="1">
        <v>1988</v>
      </c>
      <c r="D485" s="1" t="s">
        <v>72</v>
      </c>
      <c r="E485" t="s">
        <v>73</v>
      </c>
    </row>
    <row r="486" spans="1:5" x14ac:dyDescent="0.6">
      <c r="A486" s="1">
        <v>592</v>
      </c>
      <c r="B486" s="1" t="s">
        <v>64</v>
      </c>
      <c r="C486" s="1">
        <v>1833</v>
      </c>
      <c r="D486" s="1" t="s">
        <v>74</v>
      </c>
      <c r="E486" t="s">
        <v>75</v>
      </c>
    </row>
    <row r="487" spans="1:5" x14ac:dyDescent="0.6">
      <c r="A487" s="1">
        <v>593</v>
      </c>
      <c r="B487" s="1" t="s">
        <v>64</v>
      </c>
      <c r="C487" s="1">
        <v>1825</v>
      </c>
      <c r="D487" s="1" t="s">
        <v>74</v>
      </c>
      <c r="E487" t="s">
        <v>75</v>
      </c>
    </row>
    <row r="488" spans="1:5" x14ac:dyDescent="0.6">
      <c r="A488" s="1">
        <v>594</v>
      </c>
      <c r="B488" s="1" t="s">
        <v>64</v>
      </c>
      <c r="C488" s="1">
        <v>994</v>
      </c>
      <c r="D488" s="1" t="s">
        <v>74</v>
      </c>
      <c r="E488" t="s">
        <v>75</v>
      </c>
    </row>
    <row r="489" spans="1:5" x14ac:dyDescent="0.6">
      <c r="A489" s="1">
        <v>595</v>
      </c>
      <c r="B489" s="1" t="s">
        <v>64</v>
      </c>
      <c r="C489" s="1">
        <v>2197</v>
      </c>
      <c r="D489" s="1" t="s">
        <v>74</v>
      </c>
      <c r="E489" t="s">
        <v>75</v>
      </c>
    </row>
    <row r="490" spans="1:5" x14ac:dyDescent="0.6">
      <c r="A490" s="1">
        <v>596</v>
      </c>
      <c r="B490" s="1" t="s">
        <v>63</v>
      </c>
      <c r="C490" s="1">
        <v>2893</v>
      </c>
      <c r="D490" s="1" t="s">
        <v>74</v>
      </c>
      <c r="E490" t="s">
        <v>75</v>
      </c>
    </row>
    <row r="491" spans="1:5" x14ac:dyDescent="0.6">
      <c r="A491" s="1">
        <v>597</v>
      </c>
      <c r="B491" s="1" t="s">
        <v>63</v>
      </c>
      <c r="C491" s="1">
        <v>926</v>
      </c>
      <c r="D491" s="1" t="s">
        <v>72</v>
      </c>
      <c r="E491" t="s">
        <v>73</v>
      </c>
    </row>
    <row r="492" spans="1:5" x14ac:dyDescent="0.6">
      <c r="A492" s="1">
        <v>598</v>
      </c>
      <c r="B492" s="1" t="s">
        <v>62</v>
      </c>
      <c r="C492" s="1">
        <v>61</v>
      </c>
      <c r="D492" s="1" t="s">
        <v>74</v>
      </c>
      <c r="E492" t="s">
        <v>75</v>
      </c>
    </row>
    <row r="493" spans="1:5" x14ac:dyDescent="0.6">
      <c r="A493" s="1">
        <v>599</v>
      </c>
      <c r="B493" s="1" t="s">
        <v>64</v>
      </c>
      <c r="C493" s="1">
        <v>305</v>
      </c>
      <c r="D493" s="1" t="s">
        <v>74</v>
      </c>
      <c r="E493" t="s">
        <v>75</v>
      </c>
    </row>
    <row r="494" spans="1:5" x14ac:dyDescent="0.6">
      <c r="A494" s="1">
        <v>600</v>
      </c>
      <c r="B494" s="1" t="s">
        <v>62</v>
      </c>
      <c r="C494" s="1">
        <v>2786</v>
      </c>
      <c r="D494" s="1" t="s">
        <v>76</v>
      </c>
      <c r="E494" t="s">
        <v>73</v>
      </c>
    </row>
    <row r="495" spans="1:5" x14ac:dyDescent="0.6">
      <c r="A495" s="1">
        <v>601</v>
      </c>
      <c r="B495" s="1" t="s">
        <v>64</v>
      </c>
      <c r="C495" s="1">
        <v>2249</v>
      </c>
      <c r="D495" s="1" t="s">
        <v>74</v>
      </c>
      <c r="E495" t="s">
        <v>75</v>
      </c>
    </row>
    <row r="496" spans="1:5" x14ac:dyDescent="0.6">
      <c r="A496" s="1">
        <v>602</v>
      </c>
      <c r="B496" s="1" t="s">
        <v>63</v>
      </c>
      <c r="C496" s="1">
        <v>530</v>
      </c>
      <c r="D496" s="1" t="s">
        <v>74</v>
      </c>
      <c r="E496" t="s">
        <v>75</v>
      </c>
    </row>
    <row r="497" spans="1:5" x14ac:dyDescent="0.6">
      <c r="A497" s="1">
        <v>603</v>
      </c>
      <c r="B497" s="1" t="s">
        <v>62</v>
      </c>
      <c r="C497" s="1">
        <v>330</v>
      </c>
      <c r="D497" s="1" t="s">
        <v>72</v>
      </c>
      <c r="E497" t="s">
        <v>73</v>
      </c>
    </row>
    <row r="498" spans="1:5" x14ac:dyDescent="0.6">
      <c r="A498" s="1">
        <v>604</v>
      </c>
      <c r="B498" s="1" t="s">
        <v>63</v>
      </c>
      <c r="C498" s="1">
        <v>701</v>
      </c>
      <c r="D498" s="1" t="s">
        <v>74</v>
      </c>
      <c r="E498" t="s">
        <v>75</v>
      </c>
    </row>
    <row r="499" spans="1:5" x14ac:dyDescent="0.6">
      <c r="A499" s="1">
        <v>605</v>
      </c>
      <c r="B499" s="1" t="s">
        <v>64</v>
      </c>
      <c r="C499" s="1">
        <v>685</v>
      </c>
      <c r="D499" s="1" t="s">
        <v>74</v>
      </c>
      <c r="E499" t="s">
        <v>75</v>
      </c>
    </row>
    <row r="500" spans="1:5" x14ac:dyDescent="0.6">
      <c r="A500" s="1">
        <v>606</v>
      </c>
      <c r="B500" s="1" t="s">
        <v>64</v>
      </c>
      <c r="C500" s="1">
        <v>419</v>
      </c>
      <c r="D500" s="1" t="s">
        <v>79</v>
      </c>
      <c r="E500" t="s">
        <v>68</v>
      </c>
    </row>
    <row r="501" spans="1:5" x14ac:dyDescent="0.6">
      <c r="A501" s="1">
        <v>607</v>
      </c>
      <c r="B501" s="1" t="s">
        <v>64</v>
      </c>
      <c r="C501" s="1">
        <v>316</v>
      </c>
      <c r="D501" s="1" t="s">
        <v>74</v>
      </c>
      <c r="E501" t="s">
        <v>75</v>
      </c>
    </row>
    <row r="502" spans="1:5" x14ac:dyDescent="0.6">
      <c r="A502" s="1">
        <v>608</v>
      </c>
      <c r="B502" s="1" t="s">
        <v>62</v>
      </c>
      <c r="C502" s="1">
        <v>593</v>
      </c>
      <c r="D502" s="1" t="s">
        <v>74</v>
      </c>
      <c r="E502" t="s">
        <v>75</v>
      </c>
    </row>
    <row r="503" spans="1:5" x14ac:dyDescent="0.6">
      <c r="A503" s="1">
        <v>609</v>
      </c>
      <c r="B503" s="1" t="s">
        <v>63</v>
      </c>
      <c r="C503" s="1">
        <v>2554</v>
      </c>
      <c r="D503" s="1" t="s">
        <v>74</v>
      </c>
      <c r="E503" t="s">
        <v>75</v>
      </c>
    </row>
    <row r="504" spans="1:5" x14ac:dyDescent="0.6">
      <c r="A504" s="1">
        <v>610</v>
      </c>
      <c r="B504" s="1" t="s">
        <v>63</v>
      </c>
      <c r="C504" s="1">
        <v>501</v>
      </c>
      <c r="D504" s="1" t="s">
        <v>72</v>
      </c>
      <c r="E504" t="s">
        <v>73</v>
      </c>
    </row>
    <row r="505" spans="1:5" x14ac:dyDescent="0.6">
      <c r="A505" s="1">
        <v>611</v>
      </c>
      <c r="B505" s="1" t="s">
        <v>63</v>
      </c>
      <c r="C505" s="1">
        <v>132</v>
      </c>
      <c r="D505" s="1" t="s">
        <v>74</v>
      </c>
      <c r="E505" t="s">
        <v>75</v>
      </c>
    </row>
    <row r="506" spans="1:5" x14ac:dyDescent="0.6">
      <c r="A506" s="1">
        <v>612</v>
      </c>
      <c r="B506" s="1" t="s">
        <v>64</v>
      </c>
      <c r="C506" s="1">
        <v>1318</v>
      </c>
      <c r="D506" s="1" t="s">
        <v>74</v>
      </c>
      <c r="E506" t="s">
        <v>75</v>
      </c>
    </row>
    <row r="507" spans="1:5" x14ac:dyDescent="0.6">
      <c r="A507" s="1">
        <v>613</v>
      </c>
      <c r="B507" s="1" t="s">
        <v>64</v>
      </c>
      <c r="C507" s="1">
        <v>1007</v>
      </c>
      <c r="D507" s="1" t="s">
        <v>74</v>
      </c>
      <c r="E507" t="s">
        <v>75</v>
      </c>
    </row>
    <row r="508" spans="1:5" x14ac:dyDescent="0.6">
      <c r="A508" s="1">
        <v>614</v>
      </c>
      <c r="B508" s="1" t="s">
        <v>62</v>
      </c>
      <c r="C508" s="1">
        <v>2561</v>
      </c>
      <c r="D508" s="1" t="s">
        <v>74</v>
      </c>
      <c r="E508" t="s">
        <v>75</v>
      </c>
    </row>
    <row r="509" spans="1:5" x14ac:dyDescent="0.6">
      <c r="A509" s="1">
        <v>615</v>
      </c>
      <c r="B509" s="1" t="s">
        <v>64</v>
      </c>
      <c r="C509" s="1">
        <v>2507</v>
      </c>
      <c r="D509" s="1" t="s">
        <v>74</v>
      </c>
      <c r="E509" t="s">
        <v>75</v>
      </c>
    </row>
    <row r="510" spans="1:5" x14ac:dyDescent="0.6">
      <c r="A510" s="1">
        <v>616</v>
      </c>
      <c r="B510" s="1" t="s">
        <v>64</v>
      </c>
      <c r="C510" s="1">
        <v>931</v>
      </c>
      <c r="D510" s="1" t="s">
        <v>74</v>
      </c>
      <c r="E510" t="s">
        <v>75</v>
      </c>
    </row>
    <row r="511" spans="1:5" x14ac:dyDescent="0.6">
      <c r="A511" s="1">
        <v>617</v>
      </c>
      <c r="B511" s="1" t="s">
        <v>64</v>
      </c>
      <c r="C511" s="1">
        <v>1584</v>
      </c>
      <c r="D511" s="1" t="s">
        <v>74</v>
      </c>
      <c r="E511" t="s">
        <v>75</v>
      </c>
    </row>
    <row r="512" spans="1:5" x14ac:dyDescent="0.6">
      <c r="A512" s="1">
        <v>618</v>
      </c>
      <c r="B512" s="1" t="s">
        <v>63</v>
      </c>
      <c r="C512" s="1">
        <v>216</v>
      </c>
      <c r="D512" s="1" t="s">
        <v>74</v>
      </c>
      <c r="E512" t="s">
        <v>75</v>
      </c>
    </row>
    <row r="513" spans="1:5" x14ac:dyDescent="0.6">
      <c r="A513" s="1">
        <v>619</v>
      </c>
      <c r="B513" s="1" t="s">
        <v>62</v>
      </c>
      <c r="C513" s="1">
        <v>2965</v>
      </c>
      <c r="D513" s="1" t="s">
        <v>74</v>
      </c>
      <c r="E513" t="s">
        <v>75</v>
      </c>
    </row>
    <row r="514" spans="1:5" x14ac:dyDescent="0.6">
      <c r="A514" s="1">
        <v>620</v>
      </c>
      <c r="B514" s="1" t="s">
        <v>64</v>
      </c>
      <c r="C514" s="1">
        <v>132</v>
      </c>
      <c r="D514" s="1" t="s">
        <v>74</v>
      </c>
      <c r="E514" t="s">
        <v>75</v>
      </c>
    </row>
    <row r="515" spans="1:5" x14ac:dyDescent="0.6">
      <c r="A515" s="1">
        <v>621</v>
      </c>
      <c r="B515" s="1" t="s">
        <v>62</v>
      </c>
      <c r="C515" s="1">
        <v>1434</v>
      </c>
      <c r="D515" s="1" t="s">
        <v>74</v>
      </c>
      <c r="E515" t="s">
        <v>75</v>
      </c>
    </row>
    <row r="516" spans="1:5" x14ac:dyDescent="0.6">
      <c r="A516" s="1">
        <v>622</v>
      </c>
      <c r="B516" s="1" t="s">
        <v>62</v>
      </c>
      <c r="C516" s="1">
        <v>1104</v>
      </c>
      <c r="D516" s="1" t="s">
        <v>72</v>
      </c>
      <c r="E516" t="s">
        <v>73</v>
      </c>
    </row>
    <row r="517" spans="1:5" x14ac:dyDescent="0.6">
      <c r="A517" s="1">
        <v>623</v>
      </c>
      <c r="B517" s="1" t="s">
        <v>63</v>
      </c>
      <c r="C517" s="1">
        <v>2851</v>
      </c>
      <c r="D517" s="1" t="s">
        <v>74</v>
      </c>
      <c r="E517" t="s">
        <v>75</v>
      </c>
    </row>
    <row r="518" spans="1:5" x14ac:dyDescent="0.6">
      <c r="A518" s="1">
        <v>624</v>
      </c>
      <c r="B518" s="1" t="s">
        <v>62</v>
      </c>
      <c r="C518" s="1">
        <v>997</v>
      </c>
      <c r="D518" s="1" t="s">
        <v>74</v>
      </c>
      <c r="E518" t="s">
        <v>75</v>
      </c>
    </row>
    <row r="519" spans="1:5" x14ac:dyDescent="0.6">
      <c r="A519" s="1">
        <v>625</v>
      </c>
      <c r="B519" s="1" t="s">
        <v>63</v>
      </c>
      <c r="C519" s="1">
        <v>2170</v>
      </c>
      <c r="D519" s="1" t="s">
        <v>74</v>
      </c>
      <c r="E519" t="s">
        <v>75</v>
      </c>
    </row>
    <row r="520" spans="1:5" x14ac:dyDescent="0.6">
      <c r="A520" s="1">
        <v>626</v>
      </c>
      <c r="B520" s="1" t="s">
        <v>64</v>
      </c>
      <c r="C520" s="1">
        <v>2540</v>
      </c>
      <c r="D520" s="1" t="s">
        <v>74</v>
      </c>
      <c r="E520" t="s">
        <v>75</v>
      </c>
    </row>
    <row r="521" spans="1:5" x14ac:dyDescent="0.6">
      <c r="A521" s="1">
        <v>627</v>
      </c>
      <c r="B521" s="1" t="s">
        <v>62</v>
      </c>
      <c r="C521" s="1">
        <v>1404</v>
      </c>
      <c r="D521" s="1" t="s">
        <v>74</v>
      </c>
      <c r="E521" t="s">
        <v>75</v>
      </c>
    </row>
    <row r="522" spans="1:5" x14ac:dyDescent="0.6">
      <c r="A522" s="1">
        <v>628</v>
      </c>
      <c r="B522" s="1" t="s">
        <v>63</v>
      </c>
      <c r="C522" s="1">
        <v>2147</v>
      </c>
      <c r="D522" s="1" t="s">
        <v>76</v>
      </c>
      <c r="E522" t="s">
        <v>73</v>
      </c>
    </row>
    <row r="523" spans="1:5" x14ac:dyDescent="0.6">
      <c r="A523" s="1">
        <v>629</v>
      </c>
      <c r="B523" s="1" t="s">
        <v>62</v>
      </c>
      <c r="C523" s="1">
        <v>719</v>
      </c>
      <c r="D523" s="1" t="s">
        <v>74</v>
      </c>
      <c r="E523" t="s">
        <v>75</v>
      </c>
    </row>
    <row r="524" spans="1:5" x14ac:dyDescent="0.6">
      <c r="A524" s="1">
        <v>630</v>
      </c>
      <c r="B524" s="1" t="s">
        <v>63</v>
      </c>
      <c r="C524" s="1">
        <v>1952</v>
      </c>
      <c r="D524" s="1" t="s">
        <v>72</v>
      </c>
      <c r="E524" t="s">
        <v>73</v>
      </c>
    </row>
    <row r="525" spans="1:5" x14ac:dyDescent="0.6">
      <c r="A525" s="1">
        <v>631</v>
      </c>
      <c r="B525" s="1" t="s">
        <v>63</v>
      </c>
      <c r="C525" s="1">
        <v>621</v>
      </c>
      <c r="D525" s="1" t="s">
        <v>74</v>
      </c>
      <c r="E525" t="s">
        <v>75</v>
      </c>
    </row>
    <row r="526" spans="1:5" x14ac:dyDescent="0.6">
      <c r="A526" s="1">
        <v>632</v>
      </c>
      <c r="B526" s="1" t="s">
        <v>63</v>
      </c>
      <c r="C526" s="1">
        <v>1481</v>
      </c>
      <c r="D526" s="1" t="s">
        <v>74</v>
      </c>
      <c r="E526" t="s">
        <v>75</v>
      </c>
    </row>
    <row r="527" spans="1:5" x14ac:dyDescent="0.6">
      <c r="A527" s="1">
        <v>633</v>
      </c>
      <c r="B527" s="1" t="s">
        <v>62</v>
      </c>
      <c r="C527" s="1">
        <v>2931</v>
      </c>
      <c r="D527" s="1" t="s">
        <v>72</v>
      </c>
      <c r="E527" t="s">
        <v>73</v>
      </c>
    </row>
    <row r="528" spans="1:5" x14ac:dyDescent="0.6">
      <c r="A528" s="1">
        <v>634</v>
      </c>
      <c r="B528" s="1" t="s">
        <v>62</v>
      </c>
      <c r="C528" s="1">
        <v>2769</v>
      </c>
      <c r="D528" s="1" t="s">
        <v>74</v>
      </c>
      <c r="E528" t="s">
        <v>75</v>
      </c>
    </row>
    <row r="529" spans="1:5" x14ac:dyDescent="0.6">
      <c r="A529" s="1">
        <v>635</v>
      </c>
      <c r="B529" s="1" t="s">
        <v>62</v>
      </c>
      <c r="C529" s="1">
        <v>2816</v>
      </c>
      <c r="D529" s="1" t="s">
        <v>74</v>
      </c>
      <c r="E529" t="s">
        <v>75</v>
      </c>
    </row>
    <row r="530" spans="1:5" x14ac:dyDescent="0.6">
      <c r="A530" s="1">
        <v>636</v>
      </c>
      <c r="B530" s="1" t="s">
        <v>64</v>
      </c>
      <c r="C530" s="1">
        <v>1429</v>
      </c>
      <c r="D530" s="1" t="s">
        <v>74</v>
      </c>
      <c r="E530" t="s">
        <v>75</v>
      </c>
    </row>
    <row r="531" spans="1:5" x14ac:dyDescent="0.6">
      <c r="A531" s="1">
        <v>637</v>
      </c>
      <c r="B531" s="1" t="s">
        <v>63</v>
      </c>
      <c r="C531" s="1">
        <v>2517</v>
      </c>
      <c r="D531" s="1" t="s">
        <v>74</v>
      </c>
      <c r="E531" t="s">
        <v>75</v>
      </c>
    </row>
    <row r="532" spans="1:5" x14ac:dyDescent="0.6">
      <c r="A532" s="1">
        <v>638</v>
      </c>
      <c r="B532" s="1" t="s">
        <v>64</v>
      </c>
      <c r="C532" s="1">
        <v>1039</v>
      </c>
      <c r="D532" s="1" t="s">
        <v>74</v>
      </c>
      <c r="E532" t="s">
        <v>75</v>
      </c>
    </row>
    <row r="533" spans="1:5" x14ac:dyDescent="0.6">
      <c r="A533" s="1">
        <v>639</v>
      </c>
      <c r="B533" s="1" t="s">
        <v>63</v>
      </c>
      <c r="C533" s="1">
        <v>2341</v>
      </c>
      <c r="D533" s="1" t="s">
        <v>74</v>
      </c>
      <c r="E533" t="s">
        <v>75</v>
      </c>
    </row>
    <row r="534" spans="1:5" x14ac:dyDescent="0.6">
      <c r="A534" s="1">
        <v>640</v>
      </c>
      <c r="B534" s="1" t="s">
        <v>64</v>
      </c>
      <c r="C534" s="1">
        <v>25</v>
      </c>
      <c r="D534" s="1" t="s">
        <v>74</v>
      </c>
      <c r="E534" t="s">
        <v>75</v>
      </c>
    </row>
    <row r="535" spans="1:5" x14ac:dyDescent="0.6">
      <c r="A535" s="1">
        <v>641</v>
      </c>
      <c r="B535" s="1" t="s">
        <v>62</v>
      </c>
      <c r="C535" s="1">
        <v>262</v>
      </c>
      <c r="D535" s="1" t="s">
        <v>74</v>
      </c>
      <c r="E535" t="s">
        <v>75</v>
      </c>
    </row>
    <row r="536" spans="1:5" x14ac:dyDescent="0.6">
      <c r="A536" s="1">
        <v>642</v>
      </c>
      <c r="B536" s="1" t="s">
        <v>64</v>
      </c>
      <c r="C536" s="1">
        <v>2101</v>
      </c>
      <c r="D536" s="1" t="s">
        <v>74</v>
      </c>
      <c r="E536" t="s">
        <v>75</v>
      </c>
    </row>
    <row r="537" spans="1:5" x14ac:dyDescent="0.6">
      <c r="A537" s="1">
        <v>643</v>
      </c>
      <c r="B537" s="1" t="s">
        <v>63</v>
      </c>
      <c r="C537" s="1">
        <v>475</v>
      </c>
      <c r="D537" s="1" t="s">
        <v>74</v>
      </c>
      <c r="E537" t="s">
        <v>75</v>
      </c>
    </row>
    <row r="538" spans="1:5" x14ac:dyDescent="0.6">
      <c r="A538" s="1">
        <v>644</v>
      </c>
      <c r="B538" s="1" t="s">
        <v>64</v>
      </c>
      <c r="C538" s="1">
        <v>99</v>
      </c>
      <c r="D538" s="1" t="s">
        <v>74</v>
      </c>
      <c r="E538" t="s">
        <v>75</v>
      </c>
    </row>
    <row r="539" spans="1:5" x14ac:dyDescent="0.6">
      <c r="A539" s="1">
        <v>645</v>
      </c>
      <c r="B539" s="1" t="s">
        <v>62</v>
      </c>
      <c r="C539" s="1">
        <v>669</v>
      </c>
      <c r="D539" s="1" t="s">
        <v>74</v>
      </c>
      <c r="E539" t="s">
        <v>75</v>
      </c>
    </row>
    <row r="540" spans="1:5" x14ac:dyDescent="0.6">
      <c r="A540" s="1">
        <v>646</v>
      </c>
      <c r="B540" s="1" t="s">
        <v>62</v>
      </c>
      <c r="C540" s="1">
        <v>1744</v>
      </c>
      <c r="D540" s="1" t="s">
        <v>77</v>
      </c>
      <c r="E540" t="s">
        <v>73</v>
      </c>
    </row>
    <row r="541" spans="1:5" x14ac:dyDescent="0.6">
      <c r="A541" s="1">
        <v>647</v>
      </c>
      <c r="B541" s="1" t="s">
        <v>64</v>
      </c>
      <c r="C541" s="1">
        <v>1506</v>
      </c>
      <c r="D541" s="1" t="s">
        <v>74</v>
      </c>
      <c r="E541" t="s">
        <v>75</v>
      </c>
    </row>
    <row r="542" spans="1:5" x14ac:dyDescent="0.6">
      <c r="A542" s="1">
        <v>648</v>
      </c>
      <c r="B542" s="1" t="s">
        <v>64</v>
      </c>
      <c r="C542" s="1">
        <v>811</v>
      </c>
      <c r="D542" s="1" t="s">
        <v>74</v>
      </c>
      <c r="E542" t="s">
        <v>75</v>
      </c>
    </row>
    <row r="543" spans="1:5" x14ac:dyDescent="0.6">
      <c r="A543" s="1">
        <v>649</v>
      </c>
      <c r="B543" s="1" t="s">
        <v>64</v>
      </c>
      <c r="C543" s="1">
        <v>1318</v>
      </c>
      <c r="D543" s="1" t="s">
        <v>72</v>
      </c>
      <c r="E543" t="s">
        <v>73</v>
      </c>
    </row>
    <row r="544" spans="1:5" x14ac:dyDescent="0.6">
      <c r="A544" s="1">
        <v>650</v>
      </c>
      <c r="B544" s="1" t="s">
        <v>64</v>
      </c>
      <c r="C544" s="1">
        <v>2124</v>
      </c>
      <c r="D544" s="1" t="s">
        <v>74</v>
      </c>
      <c r="E544" t="s">
        <v>75</v>
      </c>
    </row>
    <row r="545" spans="1:5" x14ac:dyDescent="0.6">
      <c r="A545" s="1">
        <v>651</v>
      </c>
      <c r="B545" s="1" t="s">
        <v>62</v>
      </c>
      <c r="C545" s="1">
        <v>575</v>
      </c>
      <c r="D545" s="1" t="s">
        <v>74</v>
      </c>
      <c r="E545" t="s">
        <v>75</v>
      </c>
    </row>
    <row r="546" spans="1:5" x14ac:dyDescent="0.6">
      <c r="A546" s="1">
        <v>652</v>
      </c>
      <c r="B546" s="1" t="s">
        <v>62</v>
      </c>
      <c r="C546" s="1">
        <v>2032</v>
      </c>
      <c r="D546" s="1" t="s">
        <v>74</v>
      </c>
      <c r="E546" t="s">
        <v>75</v>
      </c>
    </row>
    <row r="547" spans="1:5" x14ac:dyDescent="0.6">
      <c r="A547" s="1">
        <v>653</v>
      </c>
      <c r="B547" s="1" t="s">
        <v>64</v>
      </c>
      <c r="C547" s="1">
        <v>349</v>
      </c>
      <c r="D547" s="1" t="s">
        <v>74</v>
      </c>
      <c r="E547" t="s">
        <v>75</v>
      </c>
    </row>
    <row r="548" spans="1:5" x14ac:dyDescent="0.6">
      <c r="A548" s="1">
        <v>654</v>
      </c>
      <c r="B548" s="1" t="s">
        <v>64</v>
      </c>
      <c r="C548" s="1">
        <v>1607</v>
      </c>
      <c r="D548" s="1" t="s">
        <v>78</v>
      </c>
      <c r="E548" t="s">
        <v>68</v>
      </c>
    </row>
    <row r="549" spans="1:5" x14ac:dyDescent="0.6">
      <c r="A549" s="1">
        <v>655</v>
      </c>
      <c r="B549" s="1" t="s">
        <v>62</v>
      </c>
      <c r="C549" s="1">
        <v>2498</v>
      </c>
      <c r="D549" s="1" t="s">
        <v>70</v>
      </c>
      <c r="E549" t="s">
        <v>71</v>
      </c>
    </row>
    <row r="550" spans="1:5" x14ac:dyDescent="0.6">
      <c r="A550" s="1">
        <v>656</v>
      </c>
      <c r="B550" s="1" t="s">
        <v>64</v>
      </c>
      <c r="C550" s="1">
        <v>1432</v>
      </c>
      <c r="D550" s="1" t="s">
        <v>74</v>
      </c>
      <c r="E550" t="s">
        <v>75</v>
      </c>
    </row>
    <row r="551" spans="1:5" x14ac:dyDescent="0.6">
      <c r="A551" s="1">
        <v>657</v>
      </c>
      <c r="B551" s="1" t="s">
        <v>62</v>
      </c>
      <c r="C551" s="1">
        <v>695</v>
      </c>
      <c r="D551" s="1" t="s">
        <v>74</v>
      </c>
      <c r="E551" t="s">
        <v>75</v>
      </c>
    </row>
    <row r="552" spans="1:5" x14ac:dyDescent="0.6">
      <c r="A552" s="1">
        <v>658</v>
      </c>
      <c r="B552" s="1" t="s">
        <v>63</v>
      </c>
      <c r="C552" s="1">
        <v>637</v>
      </c>
      <c r="D552" s="1" t="s">
        <v>74</v>
      </c>
      <c r="E552" t="s">
        <v>75</v>
      </c>
    </row>
    <row r="553" spans="1:5" x14ac:dyDescent="0.6">
      <c r="A553" s="1">
        <v>659</v>
      </c>
      <c r="B553" s="1" t="s">
        <v>63</v>
      </c>
      <c r="C553" s="1">
        <v>2610</v>
      </c>
      <c r="D553" s="1" t="s">
        <v>74</v>
      </c>
      <c r="E553" t="s">
        <v>75</v>
      </c>
    </row>
    <row r="554" spans="1:5" x14ac:dyDescent="0.6">
      <c r="A554" s="1">
        <v>660</v>
      </c>
      <c r="B554" s="1" t="s">
        <v>62</v>
      </c>
      <c r="C554" s="1">
        <v>1855</v>
      </c>
      <c r="D554" s="1" t="s">
        <v>74</v>
      </c>
      <c r="E554" t="s">
        <v>75</v>
      </c>
    </row>
    <row r="555" spans="1:5" x14ac:dyDescent="0.6">
      <c r="A555" s="1">
        <v>661</v>
      </c>
      <c r="B555" s="1" t="s">
        <v>64</v>
      </c>
      <c r="C555" s="1">
        <v>1868</v>
      </c>
      <c r="D555" s="1" t="s">
        <v>72</v>
      </c>
      <c r="E555" t="s">
        <v>73</v>
      </c>
    </row>
    <row r="556" spans="1:5" x14ac:dyDescent="0.6">
      <c r="A556" s="1">
        <v>662</v>
      </c>
      <c r="B556" s="1" t="s">
        <v>63</v>
      </c>
      <c r="C556" s="1">
        <v>1908</v>
      </c>
      <c r="D556" s="1" t="s">
        <v>72</v>
      </c>
      <c r="E556" t="s">
        <v>73</v>
      </c>
    </row>
    <row r="557" spans="1:5" x14ac:dyDescent="0.6">
      <c r="A557" s="1">
        <v>663</v>
      </c>
      <c r="B557" s="1" t="s">
        <v>64</v>
      </c>
      <c r="C557" s="1">
        <v>2775</v>
      </c>
      <c r="D557" s="1" t="s">
        <v>74</v>
      </c>
      <c r="E557" t="s">
        <v>75</v>
      </c>
    </row>
    <row r="558" spans="1:5" x14ac:dyDescent="0.6">
      <c r="A558" s="1">
        <v>664</v>
      </c>
      <c r="B558" s="1" t="s">
        <v>64</v>
      </c>
      <c r="C558" s="1">
        <v>1123</v>
      </c>
      <c r="D558" s="1" t="s">
        <v>72</v>
      </c>
      <c r="E558" t="s">
        <v>73</v>
      </c>
    </row>
    <row r="559" spans="1:5" x14ac:dyDescent="0.6">
      <c r="A559" s="1">
        <v>665</v>
      </c>
      <c r="B559" s="1" t="s">
        <v>62</v>
      </c>
      <c r="C559" s="1">
        <v>2267</v>
      </c>
      <c r="D559" s="1" t="s">
        <v>74</v>
      </c>
      <c r="E559" t="s">
        <v>75</v>
      </c>
    </row>
    <row r="560" spans="1:5" x14ac:dyDescent="0.6">
      <c r="A560" s="1">
        <v>666</v>
      </c>
      <c r="B560" s="1" t="s">
        <v>63</v>
      </c>
      <c r="C560" s="1">
        <v>1775</v>
      </c>
      <c r="D560" s="1" t="s">
        <v>72</v>
      </c>
      <c r="E560" t="s">
        <v>73</v>
      </c>
    </row>
    <row r="561" spans="1:5" x14ac:dyDescent="0.6">
      <c r="A561" s="1">
        <v>667</v>
      </c>
      <c r="B561" s="1" t="s">
        <v>64</v>
      </c>
      <c r="C561" s="1">
        <v>123</v>
      </c>
      <c r="D561" s="1" t="s">
        <v>72</v>
      </c>
      <c r="E561" t="s">
        <v>73</v>
      </c>
    </row>
    <row r="562" spans="1:5" x14ac:dyDescent="0.6">
      <c r="A562" s="1">
        <v>668</v>
      </c>
      <c r="B562" s="1" t="s">
        <v>64</v>
      </c>
      <c r="C562" s="1">
        <v>3000</v>
      </c>
      <c r="D562" s="1" t="s">
        <v>74</v>
      </c>
      <c r="E562" t="s">
        <v>75</v>
      </c>
    </row>
    <row r="563" spans="1:5" x14ac:dyDescent="0.6">
      <c r="A563" s="1">
        <v>669</v>
      </c>
      <c r="B563" s="1" t="s">
        <v>62</v>
      </c>
      <c r="C563" s="1">
        <v>2694</v>
      </c>
      <c r="D563" s="1" t="s">
        <v>74</v>
      </c>
      <c r="E563" t="s">
        <v>75</v>
      </c>
    </row>
    <row r="564" spans="1:5" x14ac:dyDescent="0.6">
      <c r="A564" s="1">
        <v>670</v>
      </c>
      <c r="B564" s="1" t="s">
        <v>64</v>
      </c>
      <c r="C564" s="1">
        <v>2013</v>
      </c>
      <c r="D564" s="1" t="s">
        <v>74</v>
      </c>
      <c r="E564" t="s">
        <v>75</v>
      </c>
    </row>
    <row r="565" spans="1:5" x14ac:dyDescent="0.6">
      <c r="A565" s="1">
        <v>671</v>
      </c>
      <c r="B565" s="1" t="s">
        <v>63</v>
      </c>
      <c r="C565" s="1">
        <v>321</v>
      </c>
      <c r="D565" s="1" t="s">
        <v>74</v>
      </c>
      <c r="E565" t="s">
        <v>75</v>
      </c>
    </row>
    <row r="566" spans="1:5" x14ac:dyDescent="0.6">
      <c r="A566" s="1">
        <v>672</v>
      </c>
      <c r="B566" s="1" t="s">
        <v>62</v>
      </c>
      <c r="C566" s="1">
        <v>738</v>
      </c>
      <c r="D566" s="1" t="s">
        <v>74</v>
      </c>
      <c r="E566" t="s">
        <v>75</v>
      </c>
    </row>
    <row r="567" spans="1:5" x14ac:dyDescent="0.6">
      <c r="A567" s="1">
        <v>673</v>
      </c>
      <c r="B567" s="1" t="s">
        <v>63</v>
      </c>
      <c r="C567" s="1">
        <v>2665</v>
      </c>
      <c r="D567" s="1" t="s">
        <v>69</v>
      </c>
      <c r="E567" t="s">
        <v>68</v>
      </c>
    </row>
    <row r="568" spans="1:5" x14ac:dyDescent="0.6">
      <c r="A568" s="1">
        <v>674</v>
      </c>
      <c r="B568" s="1" t="s">
        <v>62</v>
      </c>
      <c r="C568" s="1">
        <v>1899</v>
      </c>
      <c r="D568" s="1" t="s">
        <v>74</v>
      </c>
      <c r="E568" t="s">
        <v>75</v>
      </c>
    </row>
    <row r="569" spans="1:5" x14ac:dyDescent="0.6">
      <c r="A569" s="1">
        <v>675</v>
      </c>
      <c r="B569" s="1" t="s">
        <v>64</v>
      </c>
      <c r="C569" s="1">
        <v>1258</v>
      </c>
      <c r="D569" s="1" t="s">
        <v>74</v>
      </c>
      <c r="E569" t="s">
        <v>75</v>
      </c>
    </row>
    <row r="570" spans="1:5" x14ac:dyDescent="0.6">
      <c r="A570" s="1">
        <v>676</v>
      </c>
      <c r="B570" s="1" t="s">
        <v>63</v>
      </c>
      <c r="C570" s="1">
        <v>2812</v>
      </c>
      <c r="D570" s="1" t="s">
        <v>72</v>
      </c>
      <c r="E570" t="s">
        <v>73</v>
      </c>
    </row>
    <row r="571" spans="1:5" x14ac:dyDescent="0.6">
      <c r="A571" s="1">
        <v>677</v>
      </c>
      <c r="B571" s="1" t="s">
        <v>62</v>
      </c>
      <c r="C571" s="1">
        <v>1227</v>
      </c>
      <c r="D571" s="1" t="s">
        <v>69</v>
      </c>
      <c r="E571" t="s">
        <v>68</v>
      </c>
    </row>
    <row r="572" spans="1:5" x14ac:dyDescent="0.6">
      <c r="A572" s="1">
        <v>678</v>
      </c>
      <c r="B572" s="1" t="s">
        <v>63</v>
      </c>
      <c r="C572" s="1">
        <v>651</v>
      </c>
      <c r="D572" s="1" t="s">
        <v>74</v>
      </c>
      <c r="E572" t="s">
        <v>75</v>
      </c>
    </row>
    <row r="573" spans="1:5" x14ac:dyDescent="0.6">
      <c r="A573" s="1">
        <v>679</v>
      </c>
      <c r="B573" s="1" t="s">
        <v>63</v>
      </c>
      <c r="C573" s="1">
        <v>448</v>
      </c>
      <c r="D573" s="1" t="s">
        <v>74</v>
      </c>
      <c r="E573" t="s">
        <v>75</v>
      </c>
    </row>
    <row r="574" spans="1:5" x14ac:dyDescent="0.6">
      <c r="A574" s="1">
        <v>680</v>
      </c>
      <c r="B574" s="1" t="s">
        <v>62</v>
      </c>
      <c r="C574" s="1">
        <v>942</v>
      </c>
      <c r="D574" s="1" t="s">
        <v>86</v>
      </c>
      <c r="E574" t="s">
        <v>71</v>
      </c>
    </row>
    <row r="575" spans="1:5" x14ac:dyDescent="0.6">
      <c r="A575" s="1">
        <v>681</v>
      </c>
      <c r="B575" s="1" t="s">
        <v>62</v>
      </c>
      <c r="C575" s="1">
        <v>483</v>
      </c>
      <c r="D575" s="1" t="s">
        <v>74</v>
      </c>
      <c r="E575" t="s">
        <v>75</v>
      </c>
    </row>
    <row r="576" spans="1:5" x14ac:dyDescent="0.6">
      <c r="A576" s="1">
        <v>682</v>
      </c>
      <c r="B576" s="1" t="s">
        <v>62</v>
      </c>
      <c r="C576" s="1">
        <v>2516</v>
      </c>
      <c r="D576" s="1" t="s">
        <v>77</v>
      </c>
      <c r="E576" t="s">
        <v>73</v>
      </c>
    </row>
    <row r="577" spans="1:5" x14ac:dyDescent="0.6">
      <c r="A577" s="1">
        <v>683</v>
      </c>
      <c r="B577" s="1" t="s">
        <v>63</v>
      </c>
      <c r="C577" s="1">
        <v>1632</v>
      </c>
      <c r="D577" s="1" t="s">
        <v>74</v>
      </c>
      <c r="E577" t="s">
        <v>75</v>
      </c>
    </row>
    <row r="578" spans="1:5" x14ac:dyDescent="0.6">
      <c r="A578" s="1">
        <v>684</v>
      </c>
      <c r="B578" s="1" t="s">
        <v>63</v>
      </c>
      <c r="C578" s="1">
        <v>609</v>
      </c>
      <c r="D578" s="1" t="s">
        <v>70</v>
      </c>
      <c r="E578" t="s">
        <v>71</v>
      </c>
    </row>
    <row r="579" spans="1:5" x14ac:dyDescent="0.6">
      <c r="A579" s="1">
        <v>685</v>
      </c>
      <c r="B579" s="1" t="s">
        <v>63</v>
      </c>
      <c r="C579" s="1">
        <v>2269</v>
      </c>
      <c r="D579" s="1" t="s">
        <v>74</v>
      </c>
      <c r="E579" t="s">
        <v>75</v>
      </c>
    </row>
    <row r="580" spans="1:5" x14ac:dyDescent="0.6">
      <c r="A580" s="1">
        <v>686</v>
      </c>
      <c r="B580" s="1" t="s">
        <v>62</v>
      </c>
      <c r="C580" s="1">
        <v>1832</v>
      </c>
      <c r="D580" s="1" t="s">
        <v>74</v>
      </c>
      <c r="E580" t="s">
        <v>75</v>
      </c>
    </row>
    <row r="581" spans="1:5" x14ac:dyDescent="0.6">
      <c r="A581" s="1">
        <v>687</v>
      </c>
      <c r="B581" s="1" t="s">
        <v>63</v>
      </c>
      <c r="C581" s="1">
        <v>865</v>
      </c>
      <c r="D581" s="1" t="s">
        <v>76</v>
      </c>
      <c r="E581" t="s">
        <v>73</v>
      </c>
    </row>
    <row r="582" spans="1:5" x14ac:dyDescent="0.6">
      <c r="A582" s="1">
        <v>688</v>
      </c>
      <c r="B582" s="1" t="s">
        <v>62</v>
      </c>
      <c r="C582" s="1">
        <v>989</v>
      </c>
      <c r="D582" s="1" t="s">
        <v>74</v>
      </c>
      <c r="E582" t="s">
        <v>75</v>
      </c>
    </row>
    <row r="583" spans="1:5" x14ac:dyDescent="0.6">
      <c r="A583" s="1">
        <v>689</v>
      </c>
      <c r="B583" s="1" t="s">
        <v>63</v>
      </c>
      <c r="C583" s="1">
        <v>701</v>
      </c>
      <c r="D583" s="1" t="s">
        <v>72</v>
      </c>
      <c r="E583" t="s">
        <v>73</v>
      </c>
    </row>
    <row r="584" spans="1:5" x14ac:dyDescent="0.6">
      <c r="A584" s="1">
        <v>690</v>
      </c>
      <c r="B584" s="1" t="s">
        <v>64</v>
      </c>
      <c r="C584" s="1">
        <v>841</v>
      </c>
      <c r="D584" s="1" t="s">
        <v>74</v>
      </c>
      <c r="E584" t="s">
        <v>75</v>
      </c>
    </row>
    <row r="585" spans="1:5" x14ac:dyDescent="0.6">
      <c r="A585" s="1">
        <v>691</v>
      </c>
      <c r="B585" s="1" t="s">
        <v>64</v>
      </c>
      <c r="C585" s="1">
        <v>2263</v>
      </c>
      <c r="D585" s="1" t="s">
        <v>76</v>
      </c>
      <c r="E585" t="s">
        <v>73</v>
      </c>
    </row>
    <row r="586" spans="1:5" x14ac:dyDescent="0.6">
      <c r="A586" s="1">
        <v>692</v>
      </c>
      <c r="B586" s="1" t="s">
        <v>64</v>
      </c>
      <c r="C586" s="1">
        <v>2789</v>
      </c>
      <c r="D586" s="1" t="s">
        <v>74</v>
      </c>
      <c r="E586" t="s">
        <v>75</v>
      </c>
    </row>
    <row r="587" spans="1:5" x14ac:dyDescent="0.6">
      <c r="A587" s="1">
        <v>693</v>
      </c>
      <c r="B587" s="1" t="s">
        <v>62</v>
      </c>
      <c r="C587" s="1">
        <v>2626</v>
      </c>
      <c r="D587" s="1" t="s">
        <v>74</v>
      </c>
      <c r="E587" t="s">
        <v>75</v>
      </c>
    </row>
    <row r="588" spans="1:5" x14ac:dyDescent="0.6">
      <c r="A588" s="1">
        <v>694</v>
      </c>
      <c r="B588" s="1" t="s">
        <v>63</v>
      </c>
      <c r="C588" s="1">
        <v>206</v>
      </c>
      <c r="D588" s="1" t="s">
        <v>72</v>
      </c>
      <c r="E588" t="s">
        <v>73</v>
      </c>
    </row>
    <row r="589" spans="1:5" x14ac:dyDescent="0.6">
      <c r="A589" s="1">
        <v>695</v>
      </c>
      <c r="B589" s="1" t="s">
        <v>64</v>
      </c>
      <c r="C589" s="1">
        <v>2079</v>
      </c>
      <c r="D589" s="1" t="s">
        <v>74</v>
      </c>
      <c r="E589" t="s">
        <v>75</v>
      </c>
    </row>
    <row r="590" spans="1:5" x14ac:dyDescent="0.6">
      <c r="A590" s="1">
        <v>696</v>
      </c>
      <c r="B590" s="1" t="s">
        <v>63</v>
      </c>
      <c r="C590" s="1">
        <v>2408</v>
      </c>
      <c r="D590" s="1" t="s">
        <v>74</v>
      </c>
      <c r="E590" t="s">
        <v>75</v>
      </c>
    </row>
    <row r="591" spans="1:5" x14ac:dyDescent="0.6">
      <c r="A591" s="1">
        <v>697</v>
      </c>
      <c r="B591" s="1" t="s">
        <v>62</v>
      </c>
      <c r="C591" s="1">
        <v>1022</v>
      </c>
      <c r="D591" s="1" t="s">
        <v>74</v>
      </c>
      <c r="E591" t="s">
        <v>75</v>
      </c>
    </row>
    <row r="592" spans="1:5" x14ac:dyDescent="0.6">
      <c r="A592" s="1">
        <v>698</v>
      </c>
      <c r="B592" s="1" t="s">
        <v>64</v>
      </c>
      <c r="C592" s="1">
        <v>1839</v>
      </c>
      <c r="D592" s="1" t="s">
        <v>74</v>
      </c>
      <c r="E592" t="s">
        <v>75</v>
      </c>
    </row>
    <row r="593" spans="1:5" x14ac:dyDescent="0.6">
      <c r="A593" s="1">
        <v>699</v>
      </c>
      <c r="B593" s="1" t="s">
        <v>63</v>
      </c>
      <c r="C593" s="1">
        <v>245</v>
      </c>
      <c r="D593" s="1" t="s">
        <v>74</v>
      </c>
      <c r="E593" t="s">
        <v>75</v>
      </c>
    </row>
    <row r="594" spans="1:5" x14ac:dyDescent="0.6">
      <c r="A594" s="1">
        <v>700</v>
      </c>
      <c r="B594" s="1" t="s">
        <v>62</v>
      </c>
      <c r="C594" s="1">
        <v>726</v>
      </c>
      <c r="D594" s="1" t="s">
        <v>74</v>
      </c>
      <c r="E594" t="s">
        <v>75</v>
      </c>
    </row>
    <row r="595" spans="1:5" x14ac:dyDescent="0.6">
      <c r="A595" s="1">
        <v>701</v>
      </c>
      <c r="B595" s="1" t="s">
        <v>63</v>
      </c>
      <c r="C595" s="1">
        <v>1075</v>
      </c>
      <c r="D595" s="1" t="s">
        <v>72</v>
      </c>
      <c r="E595" t="s">
        <v>73</v>
      </c>
    </row>
    <row r="596" spans="1:5" x14ac:dyDescent="0.6">
      <c r="A596" s="1">
        <v>702</v>
      </c>
      <c r="B596" s="1" t="s">
        <v>64</v>
      </c>
      <c r="C596" s="1">
        <v>2650</v>
      </c>
      <c r="D596" s="1" t="s">
        <v>74</v>
      </c>
      <c r="E596" t="s">
        <v>75</v>
      </c>
    </row>
    <row r="597" spans="1:5" x14ac:dyDescent="0.6">
      <c r="A597" s="1">
        <v>703</v>
      </c>
      <c r="B597" s="1" t="s">
        <v>64</v>
      </c>
      <c r="C597" s="1">
        <v>1744</v>
      </c>
      <c r="D597" s="1" t="s">
        <v>72</v>
      </c>
      <c r="E597" t="s">
        <v>73</v>
      </c>
    </row>
    <row r="598" spans="1:5" x14ac:dyDescent="0.6">
      <c r="A598" s="1">
        <v>704</v>
      </c>
      <c r="B598" s="1" t="s">
        <v>63</v>
      </c>
      <c r="C598" s="1">
        <v>2152</v>
      </c>
      <c r="D598" s="1" t="s">
        <v>74</v>
      </c>
      <c r="E598" t="s">
        <v>75</v>
      </c>
    </row>
    <row r="599" spans="1:5" x14ac:dyDescent="0.6">
      <c r="A599" s="1">
        <v>705</v>
      </c>
      <c r="B599" s="1" t="s">
        <v>64</v>
      </c>
      <c r="C599" s="1">
        <v>2536</v>
      </c>
      <c r="D599" s="1" t="s">
        <v>74</v>
      </c>
      <c r="E599" t="s">
        <v>75</v>
      </c>
    </row>
    <row r="600" spans="1:5" x14ac:dyDescent="0.6">
      <c r="A600" s="1">
        <v>706</v>
      </c>
      <c r="B600" s="1" t="s">
        <v>64</v>
      </c>
      <c r="C600" s="1">
        <v>190</v>
      </c>
      <c r="D600" s="1" t="s">
        <v>74</v>
      </c>
      <c r="E600" t="s">
        <v>75</v>
      </c>
    </row>
    <row r="601" spans="1:5" x14ac:dyDescent="0.6">
      <c r="A601" s="1">
        <v>707</v>
      </c>
      <c r="B601" s="1" t="s">
        <v>64</v>
      </c>
      <c r="C601" s="1">
        <v>1853</v>
      </c>
      <c r="D601" s="1" t="s">
        <v>74</v>
      </c>
      <c r="E601" t="s">
        <v>75</v>
      </c>
    </row>
    <row r="602" spans="1:5" x14ac:dyDescent="0.6">
      <c r="A602" s="1">
        <v>708</v>
      </c>
      <c r="B602" s="1" t="s">
        <v>63</v>
      </c>
      <c r="C602" s="1">
        <v>1792</v>
      </c>
      <c r="D602" s="1" t="s">
        <v>74</v>
      </c>
      <c r="E602" t="s">
        <v>75</v>
      </c>
    </row>
    <row r="603" spans="1:5" x14ac:dyDescent="0.6">
      <c r="A603" s="1">
        <v>709</v>
      </c>
      <c r="B603" s="1" t="s">
        <v>63</v>
      </c>
      <c r="C603" s="1">
        <v>2978</v>
      </c>
      <c r="D603" s="1" t="s">
        <v>74</v>
      </c>
      <c r="E603" t="s">
        <v>75</v>
      </c>
    </row>
    <row r="604" spans="1:5" x14ac:dyDescent="0.6">
      <c r="A604" s="1">
        <v>710</v>
      </c>
      <c r="B604" s="1" t="s">
        <v>62</v>
      </c>
      <c r="C604" s="1">
        <v>2813</v>
      </c>
      <c r="D604" s="1" t="s">
        <v>74</v>
      </c>
      <c r="E604" t="s">
        <v>75</v>
      </c>
    </row>
    <row r="605" spans="1:5" x14ac:dyDescent="0.6">
      <c r="A605" s="1">
        <v>711</v>
      </c>
      <c r="B605" s="1" t="s">
        <v>63</v>
      </c>
      <c r="C605" s="1">
        <v>1562</v>
      </c>
      <c r="D605" s="1" t="s">
        <v>74</v>
      </c>
      <c r="E605" t="s">
        <v>75</v>
      </c>
    </row>
    <row r="606" spans="1:5" x14ac:dyDescent="0.6">
      <c r="A606" s="1">
        <v>712</v>
      </c>
      <c r="B606" s="1" t="s">
        <v>64</v>
      </c>
      <c r="C606" s="1">
        <v>821</v>
      </c>
      <c r="D606" s="1" t="s">
        <v>74</v>
      </c>
      <c r="E606" t="s">
        <v>75</v>
      </c>
    </row>
    <row r="607" spans="1:5" x14ac:dyDescent="0.6">
      <c r="A607" s="1">
        <v>713</v>
      </c>
      <c r="B607" s="1" t="s">
        <v>62</v>
      </c>
      <c r="C607" s="1">
        <v>1334</v>
      </c>
      <c r="D607" s="1" t="s">
        <v>74</v>
      </c>
      <c r="E607" t="s">
        <v>75</v>
      </c>
    </row>
    <row r="608" spans="1:5" x14ac:dyDescent="0.6">
      <c r="A608" s="1">
        <v>714</v>
      </c>
      <c r="B608" s="1" t="s">
        <v>63</v>
      </c>
      <c r="C608" s="1">
        <v>1802</v>
      </c>
      <c r="D608" s="1" t="s">
        <v>70</v>
      </c>
      <c r="E608" t="s">
        <v>71</v>
      </c>
    </row>
    <row r="609" spans="1:5" x14ac:dyDescent="0.6">
      <c r="A609" s="1">
        <v>715</v>
      </c>
      <c r="B609" s="1" t="s">
        <v>64</v>
      </c>
      <c r="C609" s="1">
        <v>2881</v>
      </c>
      <c r="D609" s="1" t="s">
        <v>74</v>
      </c>
      <c r="E609" t="s">
        <v>75</v>
      </c>
    </row>
    <row r="610" spans="1:5" x14ac:dyDescent="0.6">
      <c r="A610" s="1">
        <v>716</v>
      </c>
      <c r="B610" s="1" t="s">
        <v>64</v>
      </c>
      <c r="C610" s="1">
        <v>2496</v>
      </c>
      <c r="D610" s="1" t="s">
        <v>74</v>
      </c>
      <c r="E610" t="s">
        <v>75</v>
      </c>
    </row>
    <row r="611" spans="1:5" x14ac:dyDescent="0.6">
      <c r="A611" s="1">
        <v>717</v>
      </c>
      <c r="B611" s="1" t="s">
        <v>62</v>
      </c>
      <c r="C611" s="1">
        <v>661</v>
      </c>
      <c r="D611" s="1" t="s">
        <v>74</v>
      </c>
      <c r="E611" t="s">
        <v>75</v>
      </c>
    </row>
    <row r="612" spans="1:5" x14ac:dyDescent="0.6">
      <c r="A612" s="1">
        <v>718</v>
      </c>
      <c r="B612" s="1" t="s">
        <v>63</v>
      </c>
      <c r="C612" s="1">
        <v>1797</v>
      </c>
      <c r="D612" s="1" t="s">
        <v>74</v>
      </c>
      <c r="E612" t="s">
        <v>75</v>
      </c>
    </row>
    <row r="613" spans="1:5" x14ac:dyDescent="0.6">
      <c r="A613" s="1">
        <v>719</v>
      </c>
      <c r="B613" s="1" t="s">
        <v>64</v>
      </c>
      <c r="C613" s="1">
        <v>1047</v>
      </c>
      <c r="D613" s="1" t="s">
        <v>74</v>
      </c>
      <c r="E613" t="s">
        <v>75</v>
      </c>
    </row>
    <row r="614" spans="1:5" x14ac:dyDescent="0.6">
      <c r="A614" s="1">
        <v>720</v>
      </c>
      <c r="B614" s="1" t="s">
        <v>62</v>
      </c>
      <c r="C614" s="1">
        <v>377</v>
      </c>
      <c r="D614" s="1" t="s">
        <v>72</v>
      </c>
      <c r="E614" t="s">
        <v>73</v>
      </c>
    </row>
    <row r="615" spans="1:5" x14ac:dyDescent="0.6">
      <c r="A615" s="1">
        <v>721</v>
      </c>
      <c r="B615" s="1" t="s">
        <v>62</v>
      </c>
      <c r="C615" s="1">
        <v>954</v>
      </c>
      <c r="D615" s="1" t="s">
        <v>74</v>
      </c>
      <c r="E615" t="s">
        <v>75</v>
      </c>
    </row>
    <row r="616" spans="1:5" x14ac:dyDescent="0.6">
      <c r="A616" s="1">
        <v>722</v>
      </c>
      <c r="B616" s="1" t="s">
        <v>64</v>
      </c>
      <c r="C616" s="1">
        <v>667</v>
      </c>
      <c r="D616" s="1" t="s">
        <v>72</v>
      </c>
      <c r="E616" t="s">
        <v>73</v>
      </c>
    </row>
    <row r="617" spans="1:5" x14ac:dyDescent="0.6">
      <c r="A617" s="1">
        <v>723</v>
      </c>
      <c r="B617" s="1" t="s">
        <v>64</v>
      </c>
      <c r="C617" s="1">
        <v>132</v>
      </c>
      <c r="D617" s="1" t="s">
        <v>74</v>
      </c>
      <c r="E617" t="s">
        <v>75</v>
      </c>
    </row>
    <row r="618" spans="1:5" x14ac:dyDescent="0.6">
      <c r="A618" s="1">
        <v>724</v>
      </c>
      <c r="B618" s="1" t="s">
        <v>63</v>
      </c>
      <c r="C618" s="1">
        <v>232</v>
      </c>
      <c r="D618" s="1" t="s">
        <v>74</v>
      </c>
      <c r="E618" t="s">
        <v>75</v>
      </c>
    </row>
    <row r="619" spans="1:5" x14ac:dyDescent="0.6">
      <c r="A619" s="1">
        <v>725</v>
      </c>
      <c r="B619" s="1" t="s">
        <v>62</v>
      </c>
      <c r="C619" s="1">
        <v>2551</v>
      </c>
      <c r="D619" s="1" t="s">
        <v>77</v>
      </c>
      <c r="E619" t="s">
        <v>73</v>
      </c>
    </row>
    <row r="620" spans="1:5" x14ac:dyDescent="0.6">
      <c r="A620" s="1">
        <v>726</v>
      </c>
      <c r="B620" s="1" t="s">
        <v>62</v>
      </c>
      <c r="C620" s="1">
        <v>1020</v>
      </c>
      <c r="D620" s="1" t="s">
        <v>78</v>
      </c>
      <c r="E620" t="s">
        <v>68</v>
      </c>
    </row>
    <row r="621" spans="1:5" x14ac:dyDescent="0.6">
      <c r="A621" s="1">
        <v>727</v>
      </c>
      <c r="B621" s="1" t="s">
        <v>62</v>
      </c>
      <c r="C621" s="1">
        <v>734</v>
      </c>
      <c r="D621" s="1" t="s">
        <v>74</v>
      </c>
      <c r="E621" t="s">
        <v>75</v>
      </c>
    </row>
    <row r="622" spans="1:5" x14ac:dyDescent="0.6">
      <c r="A622" s="1">
        <v>728</v>
      </c>
      <c r="B622" s="1" t="s">
        <v>62</v>
      </c>
      <c r="C622" s="1">
        <v>2162</v>
      </c>
      <c r="D622" s="1" t="s">
        <v>74</v>
      </c>
      <c r="E622" t="s">
        <v>75</v>
      </c>
    </row>
    <row r="623" spans="1:5" x14ac:dyDescent="0.6">
      <c r="A623" s="1">
        <v>729</v>
      </c>
      <c r="B623" s="1" t="s">
        <v>62</v>
      </c>
      <c r="C623" s="1">
        <v>1247</v>
      </c>
      <c r="D623" s="1" t="s">
        <v>74</v>
      </c>
      <c r="E623" t="s">
        <v>75</v>
      </c>
    </row>
    <row r="624" spans="1:5" x14ac:dyDescent="0.6">
      <c r="A624" s="1">
        <v>730</v>
      </c>
      <c r="B624" s="1" t="s">
        <v>63</v>
      </c>
      <c r="C624" s="1">
        <v>287</v>
      </c>
      <c r="D624" s="1" t="s">
        <v>74</v>
      </c>
      <c r="E624" t="s">
        <v>75</v>
      </c>
    </row>
    <row r="625" spans="1:5" x14ac:dyDescent="0.6">
      <c r="A625" s="1">
        <v>731</v>
      </c>
      <c r="B625" s="1" t="s">
        <v>64</v>
      </c>
      <c r="C625" s="1">
        <v>2505</v>
      </c>
      <c r="D625" s="1" t="s">
        <v>74</v>
      </c>
      <c r="E625" t="s">
        <v>75</v>
      </c>
    </row>
    <row r="626" spans="1:5" x14ac:dyDescent="0.6">
      <c r="A626" s="1">
        <v>732</v>
      </c>
      <c r="B626" s="1" t="s">
        <v>62</v>
      </c>
      <c r="C626" s="1">
        <v>1545</v>
      </c>
      <c r="D626" s="1" t="s">
        <v>74</v>
      </c>
      <c r="E626" t="s">
        <v>75</v>
      </c>
    </row>
    <row r="627" spans="1:5" x14ac:dyDescent="0.6">
      <c r="A627" s="1">
        <v>733</v>
      </c>
      <c r="B627" s="1" t="s">
        <v>63</v>
      </c>
      <c r="C627" s="1">
        <v>1707</v>
      </c>
      <c r="D627" s="1" t="s">
        <v>72</v>
      </c>
      <c r="E627" t="s">
        <v>73</v>
      </c>
    </row>
    <row r="628" spans="1:5" x14ac:dyDescent="0.6">
      <c r="A628" s="1">
        <v>734</v>
      </c>
      <c r="B628" s="1" t="s">
        <v>64</v>
      </c>
      <c r="C628" s="1">
        <v>1035</v>
      </c>
      <c r="D628" s="1" t="s">
        <v>74</v>
      </c>
      <c r="E628" t="s">
        <v>75</v>
      </c>
    </row>
    <row r="629" spans="1:5" x14ac:dyDescent="0.6">
      <c r="A629" s="1">
        <v>735</v>
      </c>
      <c r="B629" s="1" t="s">
        <v>63</v>
      </c>
      <c r="C629" s="1">
        <v>2592</v>
      </c>
      <c r="D629" s="1" t="s">
        <v>74</v>
      </c>
      <c r="E629" t="s">
        <v>75</v>
      </c>
    </row>
    <row r="630" spans="1:5" x14ac:dyDescent="0.6">
      <c r="A630" s="1">
        <v>736</v>
      </c>
      <c r="B630" s="1" t="s">
        <v>64</v>
      </c>
      <c r="C630" s="1">
        <v>1171</v>
      </c>
      <c r="D630" s="1" t="s">
        <v>74</v>
      </c>
      <c r="E630" t="s">
        <v>75</v>
      </c>
    </row>
    <row r="631" spans="1:5" x14ac:dyDescent="0.6">
      <c r="A631" s="1">
        <v>737</v>
      </c>
      <c r="B631" s="1" t="s">
        <v>62</v>
      </c>
      <c r="C631" s="1">
        <v>1738</v>
      </c>
      <c r="D631" s="1" t="s">
        <v>74</v>
      </c>
      <c r="E631" t="s">
        <v>75</v>
      </c>
    </row>
    <row r="632" spans="1:5" x14ac:dyDescent="0.6">
      <c r="A632" s="1">
        <v>738</v>
      </c>
      <c r="B632" s="1" t="s">
        <v>62</v>
      </c>
      <c r="C632" s="1">
        <v>2709</v>
      </c>
      <c r="D632" s="1" t="s">
        <v>74</v>
      </c>
      <c r="E632" t="s">
        <v>75</v>
      </c>
    </row>
    <row r="633" spans="1:5" x14ac:dyDescent="0.6">
      <c r="A633" s="1">
        <v>739</v>
      </c>
      <c r="B633" s="1" t="s">
        <v>63</v>
      </c>
      <c r="C633" s="1">
        <v>1285</v>
      </c>
      <c r="D633" s="1" t="s">
        <v>74</v>
      </c>
      <c r="E633" t="s">
        <v>75</v>
      </c>
    </row>
    <row r="634" spans="1:5" x14ac:dyDescent="0.6">
      <c r="A634" s="1">
        <v>740</v>
      </c>
      <c r="B634" s="1" t="s">
        <v>63</v>
      </c>
      <c r="C634" s="1">
        <v>1693</v>
      </c>
      <c r="D634" s="1" t="s">
        <v>74</v>
      </c>
      <c r="E634" t="s">
        <v>75</v>
      </c>
    </row>
    <row r="635" spans="1:5" x14ac:dyDescent="0.6">
      <c r="A635" s="1">
        <v>741</v>
      </c>
      <c r="B635" s="1" t="s">
        <v>62</v>
      </c>
      <c r="C635" s="1">
        <v>768</v>
      </c>
      <c r="D635" s="1" t="s">
        <v>74</v>
      </c>
      <c r="E635" t="s">
        <v>75</v>
      </c>
    </row>
    <row r="636" spans="1:5" x14ac:dyDescent="0.6">
      <c r="A636" s="1">
        <v>742</v>
      </c>
      <c r="B636" s="1" t="s">
        <v>62</v>
      </c>
      <c r="C636" s="1">
        <v>163</v>
      </c>
      <c r="D636" s="1" t="s">
        <v>72</v>
      </c>
      <c r="E636" t="s">
        <v>73</v>
      </c>
    </row>
    <row r="637" spans="1:5" x14ac:dyDescent="0.6">
      <c r="A637" s="1">
        <v>743</v>
      </c>
      <c r="B637" s="1" t="s">
        <v>64</v>
      </c>
      <c r="C637" s="1">
        <v>1449</v>
      </c>
      <c r="D637" s="1" t="s">
        <v>74</v>
      </c>
      <c r="E637" t="s">
        <v>75</v>
      </c>
    </row>
    <row r="638" spans="1:5" x14ac:dyDescent="0.6">
      <c r="A638" s="1">
        <v>744</v>
      </c>
      <c r="B638" s="1" t="s">
        <v>64</v>
      </c>
      <c r="C638" s="1">
        <v>2561</v>
      </c>
      <c r="D638" s="1" t="s">
        <v>74</v>
      </c>
      <c r="E638" t="s">
        <v>75</v>
      </c>
    </row>
    <row r="639" spans="1:5" x14ac:dyDescent="0.6">
      <c r="A639" s="1">
        <v>745</v>
      </c>
      <c r="B639" s="1" t="s">
        <v>63</v>
      </c>
      <c r="C639" s="1">
        <v>2650</v>
      </c>
      <c r="D639" s="1" t="s">
        <v>74</v>
      </c>
      <c r="E639" t="s">
        <v>75</v>
      </c>
    </row>
    <row r="640" spans="1:5" x14ac:dyDescent="0.6">
      <c r="A640" s="1">
        <v>746</v>
      </c>
      <c r="B640" s="1" t="s">
        <v>64</v>
      </c>
      <c r="C640" s="1">
        <v>2287</v>
      </c>
      <c r="D640" s="1" t="s">
        <v>72</v>
      </c>
      <c r="E640" t="s">
        <v>73</v>
      </c>
    </row>
    <row r="641" spans="1:5" x14ac:dyDescent="0.6">
      <c r="A641" s="1">
        <v>747</v>
      </c>
      <c r="B641" s="1" t="s">
        <v>62</v>
      </c>
      <c r="C641" s="1">
        <v>477</v>
      </c>
      <c r="D641" s="1" t="s">
        <v>74</v>
      </c>
      <c r="E641" t="s">
        <v>75</v>
      </c>
    </row>
    <row r="642" spans="1:5" x14ac:dyDescent="0.6">
      <c r="A642" s="1">
        <v>748</v>
      </c>
      <c r="B642" s="1" t="s">
        <v>63</v>
      </c>
      <c r="C642" s="1">
        <v>2122</v>
      </c>
      <c r="D642" s="1" t="s">
        <v>74</v>
      </c>
      <c r="E642" t="s">
        <v>75</v>
      </c>
    </row>
    <row r="643" spans="1:5" x14ac:dyDescent="0.6">
      <c r="A643" s="1">
        <v>749</v>
      </c>
      <c r="B643" s="1" t="s">
        <v>64</v>
      </c>
      <c r="C643" s="1">
        <v>1491</v>
      </c>
      <c r="D643" s="1" t="s">
        <v>74</v>
      </c>
      <c r="E643" t="s">
        <v>75</v>
      </c>
    </row>
    <row r="644" spans="1:5" x14ac:dyDescent="0.6">
      <c r="A644" s="1">
        <v>750</v>
      </c>
      <c r="B644" s="1" t="s">
        <v>63</v>
      </c>
      <c r="C644" s="1">
        <v>265</v>
      </c>
      <c r="D644" s="1" t="s">
        <v>72</v>
      </c>
      <c r="E644" t="s">
        <v>73</v>
      </c>
    </row>
    <row r="645" spans="1:5" x14ac:dyDescent="0.6">
      <c r="A645" s="1">
        <v>751</v>
      </c>
      <c r="B645" s="1" t="s">
        <v>62</v>
      </c>
      <c r="C645" s="1">
        <v>2162</v>
      </c>
      <c r="D645" s="1" t="s">
        <v>74</v>
      </c>
      <c r="E645" t="s">
        <v>75</v>
      </c>
    </row>
    <row r="646" spans="1:5" x14ac:dyDescent="0.6">
      <c r="A646" s="1">
        <v>752</v>
      </c>
      <c r="B646" s="1" t="s">
        <v>64</v>
      </c>
      <c r="C646" s="1">
        <v>1817</v>
      </c>
      <c r="D646" s="1" t="s">
        <v>76</v>
      </c>
      <c r="E646" t="s">
        <v>73</v>
      </c>
    </row>
    <row r="647" spans="1:5" x14ac:dyDescent="0.6">
      <c r="A647" s="1">
        <v>753</v>
      </c>
      <c r="B647" s="1" t="s">
        <v>62</v>
      </c>
      <c r="C647" s="1">
        <v>2295</v>
      </c>
      <c r="D647" s="1" t="s">
        <v>74</v>
      </c>
      <c r="E647" t="s">
        <v>75</v>
      </c>
    </row>
    <row r="648" spans="1:5" x14ac:dyDescent="0.6">
      <c r="A648" s="1">
        <v>754</v>
      </c>
      <c r="B648" s="1" t="s">
        <v>62</v>
      </c>
      <c r="C648" s="1">
        <v>2557</v>
      </c>
      <c r="D648" s="1" t="s">
        <v>74</v>
      </c>
      <c r="E648" t="s">
        <v>75</v>
      </c>
    </row>
    <row r="649" spans="1:5" x14ac:dyDescent="0.6">
      <c r="A649" s="1">
        <v>755</v>
      </c>
      <c r="B649" s="1" t="s">
        <v>62</v>
      </c>
      <c r="C649" s="1">
        <v>2500</v>
      </c>
      <c r="D649" s="1" t="s">
        <v>74</v>
      </c>
      <c r="E649" t="s">
        <v>75</v>
      </c>
    </row>
    <row r="650" spans="1:5" x14ac:dyDescent="0.6">
      <c r="A650" s="1">
        <v>756</v>
      </c>
      <c r="B650" s="1" t="s">
        <v>64</v>
      </c>
      <c r="C650" s="1">
        <v>705</v>
      </c>
      <c r="D650" s="1" t="s">
        <v>67</v>
      </c>
      <c r="E650" t="s">
        <v>68</v>
      </c>
    </row>
    <row r="651" spans="1:5" x14ac:dyDescent="0.6">
      <c r="A651" s="1">
        <v>757</v>
      </c>
      <c r="B651" s="1" t="s">
        <v>64</v>
      </c>
      <c r="C651" s="1">
        <v>202</v>
      </c>
      <c r="D651" s="1" t="s">
        <v>72</v>
      </c>
      <c r="E651" t="s">
        <v>73</v>
      </c>
    </row>
    <row r="652" spans="1:5" x14ac:dyDescent="0.6">
      <c r="A652" s="1">
        <v>758</v>
      </c>
      <c r="B652" s="1" t="s">
        <v>62</v>
      </c>
      <c r="C652" s="1">
        <v>661</v>
      </c>
      <c r="D652" s="1" t="s">
        <v>67</v>
      </c>
      <c r="E652" t="s">
        <v>68</v>
      </c>
    </row>
    <row r="653" spans="1:5" x14ac:dyDescent="0.6">
      <c r="A653" s="1">
        <v>759</v>
      </c>
      <c r="B653" s="1" t="s">
        <v>62</v>
      </c>
      <c r="C653" s="1">
        <v>1781</v>
      </c>
      <c r="D653" s="1" t="s">
        <v>74</v>
      </c>
      <c r="E653" t="s">
        <v>75</v>
      </c>
    </row>
    <row r="654" spans="1:5" x14ac:dyDescent="0.6">
      <c r="A654" s="1">
        <v>760</v>
      </c>
      <c r="B654" s="1" t="s">
        <v>62</v>
      </c>
      <c r="C654" s="1">
        <v>2310</v>
      </c>
      <c r="D654" s="1" t="s">
        <v>74</v>
      </c>
      <c r="E654" t="s">
        <v>75</v>
      </c>
    </row>
    <row r="655" spans="1:5" x14ac:dyDescent="0.6">
      <c r="A655" s="1">
        <v>761</v>
      </c>
      <c r="B655" s="1" t="s">
        <v>64</v>
      </c>
      <c r="C655" s="1">
        <v>542</v>
      </c>
      <c r="D655" s="1" t="s">
        <v>74</v>
      </c>
      <c r="E655" t="s">
        <v>75</v>
      </c>
    </row>
    <row r="656" spans="1:5" x14ac:dyDescent="0.6">
      <c r="A656" s="1">
        <v>762</v>
      </c>
      <c r="B656" s="1" t="s">
        <v>62</v>
      </c>
      <c r="C656" s="1">
        <v>703</v>
      </c>
      <c r="D656" s="1" t="s">
        <v>74</v>
      </c>
      <c r="E656" t="s">
        <v>75</v>
      </c>
    </row>
    <row r="657" spans="1:5" x14ac:dyDescent="0.6">
      <c r="A657" s="1">
        <v>763</v>
      </c>
      <c r="B657" s="1" t="s">
        <v>63</v>
      </c>
      <c r="C657" s="1">
        <v>2576</v>
      </c>
      <c r="D657" s="1" t="s">
        <v>74</v>
      </c>
      <c r="E657" t="s">
        <v>75</v>
      </c>
    </row>
    <row r="658" spans="1:5" x14ac:dyDescent="0.6">
      <c r="A658" s="1">
        <v>764</v>
      </c>
      <c r="B658" s="1" t="s">
        <v>62</v>
      </c>
      <c r="C658" s="1">
        <v>2739</v>
      </c>
      <c r="D658" s="1" t="s">
        <v>74</v>
      </c>
      <c r="E658" t="s">
        <v>75</v>
      </c>
    </row>
    <row r="659" spans="1:5" x14ac:dyDescent="0.6">
      <c r="A659" s="1">
        <v>765</v>
      </c>
      <c r="B659" s="1" t="s">
        <v>63</v>
      </c>
      <c r="C659" s="1">
        <v>2550</v>
      </c>
      <c r="D659" s="1" t="s">
        <v>74</v>
      </c>
      <c r="E659" t="s">
        <v>75</v>
      </c>
    </row>
    <row r="660" spans="1:5" x14ac:dyDescent="0.6">
      <c r="A660" s="1">
        <v>766</v>
      </c>
      <c r="B660" s="1" t="s">
        <v>63</v>
      </c>
      <c r="C660" s="1">
        <v>2170</v>
      </c>
      <c r="D660" s="1" t="s">
        <v>74</v>
      </c>
      <c r="E660" t="s">
        <v>75</v>
      </c>
    </row>
    <row r="661" spans="1:5" x14ac:dyDescent="0.6">
      <c r="A661" s="1">
        <v>767</v>
      </c>
      <c r="B661" s="1" t="s">
        <v>63</v>
      </c>
      <c r="C661" s="1">
        <v>2953</v>
      </c>
      <c r="D661" s="1" t="s">
        <v>74</v>
      </c>
      <c r="E661" t="s">
        <v>75</v>
      </c>
    </row>
    <row r="662" spans="1:5" x14ac:dyDescent="0.6">
      <c r="A662" s="1">
        <v>768</v>
      </c>
      <c r="B662" s="1" t="s">
        <v>63</v>
      </c>
      <c r="C662" s="1">
        <v>2643</v>
      </c>
      <c r="D662" s="1" t="s">
        <v>74</v>
      </c>
      <c r="E662" t="s">
        <v>75</v>
      </c>
    </row>
    <row r="663" spans="1:5" x14ac:dyDescent="0.6">
      <c r="A663" s="1">
        <v>769</v>
      </c>
      <c r="B663" s="1" t="s">
        <v>64</v>
      </c>
      <c r="C663" s="1">
        <v>2764</v>
      </c>
      <c r="D663" s="1" t="s">
        <v>72</v>
      </c>
      <c r="E663" t="s">
        <v>73</v>
      </c>
    </row>
    <row r="664" spans="1:5" x14ac:dyDescent="0.6">
      <c r="A664" s="1">
        <v>770</v>
      </c>
      <c r="B664" s="1" t="s">
        <v>63</v>
      </c>
      <c r="C664" s="1">
        <v>887</v>
      </c>
      <c r="D664" s="1" t="s">
        <v>74</v>
      </c>
      <c r="E664" t="s">
        <v>75</v>
      </c>
    </row>
    <row r="665" spans="1:5" x14ac:dyDescent="0.6">
      <c r="A665" s="1">
        <v>771</v>
      </c>
      <c r="B665" s="1" t="s">
        <v>62</v>
      </c>
      <c r="C665" s="1">
        <v>2690</v>
      </c>
      <c r="D665" s="1" t="s">
        <v>74</v>
      </c>
      <c r="E665" t="s">
        <v>75</v>
      </c>
    </row>
    <row r="666" spans="1:5" x14ac:dyDescent="0.6">
      <c r="A666" s="1">
        <v>772</v>
      </c>
      <c r="B666" s="1" t="s">
        <v>62</v>
      </c>
      <c r="C666" s="1">
        <v>2274</v>
      </c>
      <c r="D666" s="1" t="s">
        <v>74</v>
      </c>
      <c r="E666" t="s">
        <v>75</v>
      </c>
    </row>
    <row r="667" spans="1:5" x14ac:dyDescent="0.6">
      <c r="A667" s="1">
        <v>773</v>
      </c>
      <c r="B667" s="1" t="s">
        <v>63</v>
      </c>
      <c r="C667" s="1">
        <v>2621</v>
      </c>
      <c r="D667" s="1" t="s">
        <v>74</v>
      </c>
      <c r="E667" t="s">
        <v>75</v>
      </c>
    </row>
    <row r="668" spans="1:5" x14ac:dyDescent="0.6">
      <c r="A668" s="1">
        <v>774</v>
      </c>
      <c r="B668" s="1" t="s">
        <v>64</v>
      </c>
      <c r="C668" s="1">
        <v>357</v>
      </c>
      <c r="D668" s="1" t="s">
        <v>74</v>
      </c>
      <c r="E668" t="s">
        <v>75</v>
      </c>
    </row>
    <row r="669" spans="1:5" x14ac:dyDescent="0.6">
      <c r="A669" s="1">
        <v>775</v>
      </c>
      <c r="B669" s="1" t="s">
        <v>63</v>
      </c>
      <c r="C669" s="1">
        <v>2979</v>
      </c>
      <c r="D669" s="1" t="s">
        <v>74</v>
      </c>
      <c r="E669" t="s">
        <v>75</v>
      </c>
    </row>
    <row r="670" spans="1:5" x14ac:dyDescent="0.6">
      <c r="A670" s="1">
        <v>776</v>
      </c>
      <c r="B670" s="1" t="s">
        <v>63</v>
      </c>
      <c r="C670" s="1">
        <v>1307</v>
      </c>
      <c r="D670" s="1" t="s">
        <v>72</v>
      </c>
      <c r="E670" t="s">
        <v>73</v>
      </c>
    </row>
    <row r="671" spans="1:5" x14ac:dyDescent="0.6">
      <c r="A671" s="1">
        <v>777</v>
      </c>
      <c r="B671" s="1" t="s">
        <v>62</v>
      </c>
      <c r="C671" s="1">
        <v>2222</v>
      </c>
      <c r="D671" s="1" t="s">
        <v>72</v>
      </c>
      <c r="E671" t="s">
        <v>73</v>
      </c>
    </row>
    <row r="672" spans="1:5" x14ac:dyDescent="0.6">
      <c r="A672" s="1">
        <v>778</v>
      </c>
      <c r="B672" s="1" t="s">
        <v>62</v>
      </c>
      <c r="C672" s="1">
        <v>96</v>
      </c>
      <c r="D672" s="1" t="s">
        <v>74</v>
      </c>
      <c r="E672" t="s">
        <v>75</v>
      </c>
    </row>
    <row r="673" spans="1:5" x14ac:dyDescent="0.6">
      <c r="A673" s="1">
        <v>779</v>
      </c>
      <c r="B673" s="1" t="s">
        <v>63</v>
      </c>
      <c r="C673" s="1">
        <v>1898</v>
      </c>
      <c r="D673" s="1" t="s">
        <v>74</v>
      </c>
      <c r="E673" t="s">
        <v>75</v>
      </c>
    </row>
    <row r="674" spans="1:5" x14ac:dyDescent="0.6">
      <c r="A674" s="1">
        <v>780</v>
      </c>
      <c r="B674" s="1" t="s">
        <v>63</v>
      </c>
      <c r="C674" s="1">
        <v>767</v>
      </c>
      <c r="D674" s="1" t="s">
        <v>74</v>
      </c>
      <c r="E674" t="s">
        <v>75</v>
      </c>
    </row>
    <row r="675" spans="1:5" x14ac:dyDescent="0.6">
      <c r="A675" s="1">
        <v>781</v>
      </c>
      <c r="B675" s="1" t="s">
        <v>63</v>
      </c>
      <c r="C675" s="1">
        <v>75</v>
      </c>
      <c r="D675" s="1" t="s">
        <v>74</v>
      </c>
      <c r="E675" t="s">
        <v>75</v>
      </c>
    </row>
    <row r="676" spans="1:5" x14ac:dyDescent="0.6">
      <c r="A676" s="1">
        <v>782</v>
      </c>
      <c r="B676" s="1" t="s">
        <v>63</v>
      </c>
      <c r="C676" s="1">
        <v>646</v>
      </c>
      <c r="D676" s="1" t="s">
        <v>74</v>
      </c>
      <c r="E676" t="s">
        <v>75</v>
      </c>
    </row>
    <row r="677" spans="1:5" x14ac:dyDescent="0.6">
      <c r="A677" s="1">
        <v>783</v>
      </c>
      <c r="B677" s="1" t="s">
        <v>64</v>
      </c>
      <c r="C677" s="1">
        <v>811</v>
      </c>
      <c r="D677" s="1" t="s">
        <v>74</v>
      </c>
      <c r="E677" t="s">
        <v>75</v>
      </c>
    </row>
    <row r="678" spans="1:5" x14ac:dyDescent="0.6">
      <c r="A678" s="1">
        <v>784</v>
      </c>
      <c r="B678" s="1" t="s">
        <v>63</v>
      </c>
      <c r="C678" s="1">
        <v>1889</v>
      </c>
      <c r="D678" s="1" t="s">
        <v>74</v>
      </c>
      <c r="E678" t="s">
        <v>75</v>
      </c>
    </row>
    <row r="679" spans="1:5" x14ac:dyDescent="0.6">
      <c r="A679" s="1">
        <v>785</v>
      </c>
      <c r="B679" s="1" t="s">
        <v>63</v>
      </c>
      <c r="C679" s="1">
        <v>1863</v>
      </c>
      <c r="D679" s="1" t="s">
        <v>74</v>
      </c>
      <c r="E679" t="s">
        <v>75</v>
      </c>
    </row>
    <row r="680" spans="1:5" x14ac:dyDescent="0.6">
      <c r="A680" s="1">
        <v>786</v>
      </c>
      <c r="B680" s="1" t="s">
        <v>63</v>
      </c>
      <c r="C680" s="1">
        <v>2538</v>
      </c>
      <c r="D680" s="1" t="s">
        <v>76</v>
      </c>
      <c r="E680" t="s">
        <v>73</v>
      </c>
    </row>
    <row r="681" spans="1:5" x14ac:dyDescent="0.6">
      <c r="A681" s="1">
        <v>787</v>
      </c>
      <c r="B681" s="1" t="s">
        <v>64</v>
      </c>
      <c r="C681" s="1">
        <v>2110</v>
      </c>
      <c r="D681" s="1" t="s">
        <v>74</v>
      </c>
      <c r="E681" t="s">
        <v>75</v>
      </c>
    </row>
    <row r="682" spans="1:5" x14ac:dyDescent="0.6">
      <c r="A682" s="1">
        <v>788</v>
      </c>
      <c r="B682" s="1" t="s">
        <v>62</v>
      </c>
      <c r="C682" s="1">
        <v>1677</v>
      </c>
      <c r="D682" s="1" t="s">
        <v>74</v>
      </c>
      <c r="E682" t="s">
        <v>75</v>
      </c>
    </row>
    <row r="683" spans="1:5" x14ac:dyDescent="0.6">
      <c r="A683" s="1">
        <v>789</v>
      </c>
      <c r="B683" s="1" t="s">
        <v>62</v>
      </c>
      <c r="C683" s="1">
        <v>2474</v>
      </c>
      <c r="D683" s="1" t="s">
        <v>74</v>
      </c>
      <c r="E683" t="s">
        <v>75</v>
      </c>
    </row>
    <row r="684" spans="1:5" x14ac:dyDescent="0.6">
      <c r="A684" s="1">
        <v>790</v>
      </c>
      <c r="B684" s="1" t="s">
        <v>64</v>
      </c>
      <c r="C684" s="1">
        <v>591</v>
      </c>
      <c r="D684" s="1" t="s">
        <v>74</v>
      </c>
      <c r="E684" t="s">
        <v>75</v>
      </c>
    </row>
    <row r="685" spans="1:5" x14ac:dyDescent="0.6">
      <c r="A685" s="1">
        <v>791</v>
      </c>
      <c r="B685" s="1" t="s">
        <v>62</v>
      </c>
      <c r="C685" s="1">
        <v>1210</v>
      </c>
      <c r="D685" s="1" t="s">
        <v>74</v>
      </c>
      <c r="E685" t="s">
        <v>75</v>
      </c>
    </row>
    <row r="686" spans="1:5" x14ac:dyDescent="0.6">
      <c r="A686" s="1">
        <v>792</v>
      </c>
      <c r="B686" s="1" t="s">
        <v>64</v>
      </c>
      <c r="C686" s="1">
        <v>1857</v>
      </c>
      <c r="D686" s="1" t="s">
        <v>74</v>
      </c>
      <c r="E686" t="s">
        <v>75</v>
      </c>
    </row>
    <row r="687" spans="1:5" x14ac:dyDescent="0.6">
      <c r="A687" s="1">
        <v>793</v>
      </c>
      <c r="B687" s="1" t="s">
        <v>64</v>
      </c>
      <c r="C687" s="1">
        <v>2631</v>
      </c>
      <c r="D687" s="1" t="s">
        <v>74</v>
      </c>
      <c r="E687" t="s">
        <v>75</v>
      </c>
    </row>
    <row r="688" spans="1:5" x14ac:dyDescent="0.6">
      <c r="A688" s="1">
        <v>794</v>
      </c>
      <c r="B688" s="1" t="s">
        <v>64</v>
      </c>
      <c r="C688" s="1">
        <v>1864</v>
      </c>
      <c r="D688" s="1" t="s">
        <v>74</v>
      </c>
      <c r="E688" t="s">
        <v>75</v>
      </c>
    </row>
    <row r="689" spans="1:5" x14ac:dyDescent="0.6">
      <c r="A689" s="1">
        <v>795</v>
      </c>
      <c r="B689" s="1" t="s">
        <v>64</v>
      </c>
      <c r="C689" s="1">
        <v>1242</v>
      </c>
      <c r="D689" s="1" t="s">
        <v>74</v>
      </c>
      <c r="E689" t="s">
        <v>75</v>
      </c>
    </row>
    <row r="690" spans="1:5" x14ac:dyDescent="0.6">
      <c r="A690" s="1">
        <v>796</v>
      </c>
      <c r="B690" s="1" t="s">
        <v>64</v>
      </c>
      <c r="C690" s="1">
        <v>903</v>
      </c>
      <c r="D690" s="1" t="s">
        <v>74</v>
      </c>
      <c r="E690" t="s">
        <v>75</v>
      </c>
    </row>
    <row r="691" spans="1:5" x14ac:dyDescent="0.6">
      <c r="A691" s="1">
        <v>797</v>
      </c>
      <c r="B691" s="1" t="s">
        <v>63</v>
      </c>
      <c r="C691" s="1">
        <v>350</v>
      </c>
      <c r="D691" s="1" t="s">
        <v>74</v>
      </c>
      <c r="E691" t="s">
        <v>75</v>
      </c>
    </row>
    <row r="692" spans="1:5" x14ac:dyDescent="0.6">
      <c r="A692" s="1">
        <v>798</v>
      </c>
      <c r="B692" s="1" t="s">
        <v>64</v>
      </c>
      <c r="C692" s="1">
        <v>2860</v>
      </c>
      <c r="D692" s="1" t="s">
        <v>74</v>
      </c>
      <c r="E692" t="s">
        <v>75</v>
      </c>
    </row>
    <row r="693" spans="1:5" x14ac:dyDescent="0.6">
      <c r="A693" s="1">
        <v>799</v>
      </c>
      <c r="B693" s="1" t="s">
        <v>63</v>
      </c>
      <c r="C693" s="1">
        <v>1517</v>
      </c>
      <c r="D693" s="1" t="s">
        <v>69</v>
      </c>
      <c r="E693" t="s">
        <v>68</v>
      </c>
    </row>
    <row r="694" spans="1:5" x14ac:dyDescent="0.6">
      <c r="A694" s="1">
        <v>800</v>
      </c>
      <c r="B694" s="1" t="s">
        <v>64</v>
      </c>
      <c r="C694" s="1">
        <v>2666</v>
      </c>
      <c r="D694" s="1" t="s">
        <v>74</v>
      </c>
      <c r="E694" t="s">
        <v>75</v>
      </c>
    </row>
    <row r="695" spans="1:5" x14ac:dyDescent="0.6">
      <c r="A695" s="1">
        <v>801</v>
      </c>
      <c r="B695" s="1" t="s">
        <v>62</v>
      </c>
      <c r="C695" s="1">
        <v>1972</v>
      </c>
      <c r="D695" s="1" t="s">
        <v>74</v>
      </c>
      <c r="E695" t="s">
        <v>75</v>
      </c>
    </row>
    <row r="696" spans="1:5" x14ac:dyDescent="0.6">
      <c r="A696" s="1">
        <v>802</v>
      </c>
      <c r="B696" s="1" t="s">
        <v>64</v>
      </c>
      <c r="C696" s="1">
        <v>2482</v>
      </c>
      <c r="D696" s="1" t="s">
        <v>72</v>
      </c>
      <c r="E696" t="s">
        <v>73</v>
      </c>
    </row>
    <row r="697" spans="1:5" x14ac:dyDescent="0.6">
      <c r="A697" s="1">
        <v>803</v>
      </c>
      <c r="B697" s="1" t="s">
        <v>64</v>
      </c>
      <c r="C697" s="1">
        <v>1112</v>
      </c>
      <c r="D697" s="1" t="s">
        <v>74</v>
      </c>
      <c r="E697" t="s">
        <v>75</v>
      </c>
    </row>
    <row r="698" spans="1:5" x14ac:dyDescent="0.6">
      <c r="A698" s="1">
        <v>804</v>
      </c>
      <c r="B698" s="1" t="s">
        <v>62</v>
      </c>
      <c r="C698" s="1">
        <v>950</v>
      </c>
      <c r="D698" s="1" t="s">
        <v>74</v>
      </c>
      <c r="E698" t="s">
        <v>75</v>
      </c>
    </row>
    <row r="699" spans="1:5" x14ac:dyDescent="0.6">
      <c r="A699" s="1">
        <v>805</v>
      </c>
      <c r="B699" s="1" t="s">
        <v>64</v>
      </c>
      <c r="C699" s="1">
        <v>2999</v>
      </c>
      <c r="D699" s="1" t="s">
        <v>74</v>
      </c>
      <c r="E699" t="s">
        <v>75</v>
      </c>
    </row>
    <row r="700" spans="1:5" x14ac:dyDescent="0.6">
      <c r="A700" s="1">
        <v>806</v>
      </c>
      <c r="B700" s="1" t="s">
        <v>63</v>
      </c>
      <c r="C700" s="1">
        <v>1479</v>
      </c>
      <c r="D700" s="1" t="s">
        <v>72</v>
      </c>
      <c r="E700" t="s">
        <v>73</v>
      </c>
    </row>
    <row r="701" spans="1:5" x14ac:dyDescent="0.6">
      <c r="A701" s="1">
        <v>807</v>
      </c>
      <c r="B701" s="1" t="s">
        <v>64</v>
      </c>
      <c r="C701" s="1">
        <v>505</v>
      </c>
      <c r="D701" s="1" t="s">
        <v>74</v>
      </c>
      <c r="E701" t="s">
        <v>75</v>
      </c>
    </row>
    <row r="702" spans="1:5" x14ac:dyDescent="0.6">
      <c r="A702" s="1">
        <v>808</v>
      </c>
      <c r="B702" s="1" t="s">
        <v>62</v>
      </c>
      <c r="C702" s="1">
        <v>2868</v>
      </c>
      <c r="D702" s="1" t="s">
        <v>69</v>
      </c>
      <c r="E702" t="s">
        <v>68</v>
      </c>
    </row>
  </sheetData>
  <sortState xmlns:xlrd2="http://schemas.microsoft.com/office/spreadsheetml/2017/richdata2" ref="A2:D702">
    <sortCondition ref="A1:A70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81CFE-B6A3-4DB1-8741-9A2BE0F0CCC5}">
  <dimension ref="A1:C672"/>
  <sheetViews>
    <sheetView zoomScale="150" zoomScaleNormal="150" workbookViewId="0">
      <pane ySplit="1" topLeftCell="A2" activePane="bottomLeft" state="frozen"/>
      <selection pane="bottomLeft" activeCell="B1" sqref="B1"/>
    </sheetView>
  </sheetViews>
  <sheetFormatPr defaultColWidth="15.1015625" defaultRowHeight="16.5" x14ac:dyDescent="0.6"/>
  <cols>
    <col min="1" max="3" width="18.15625" style="1" customWidth="1"/>
  </cols>
  <sheetData>
    <row r="1" spans="1:3" ht="33" x14ac:dyDescent="0.6">
      <c r="A1" s="12" t="s">
        <v>81</v>
      </c>
      <c r="B1" s="13" t="s">
        <v>87</v>
      </c>
      <c r="C1" s="13" t="s">
        <v>88</v>
      </c>
    </row>
    <row r="2" spans="1:3" x14ac:dyDescent="0.6">
      <c r="A2" s="1">
        <v>101</v>
      </c>
      <c r="B2" s="17">
        <v>0.79</v>
      </c>
      <c r="C2" s="24">
        <v>0.82000000000000006</v>
      </c>
    </row>
    <row r="3" spans="1:3" x14ac:dyDescent="0.6">
      <c r="A3" s="1">
        <v>102</v>
      </c>
      <c r="B3" s="17">
        <v>0.81</v>
      </c>
      <c r="C3" s="24">
        <v>0.82000000000000006</v>
      </c>
    </row>
    <row r="4" spans="1:3" x14ac:dyDescent="0.6">
      <c r="A4" s="1">
        <v>103</v>
      </c>
      <c r="B4" s="17">
        <v>0.77</v>
      </c>
      <c r="C4" s="24">
        <v>0.78</v>
      </c>
    </row>
    <row r="5" spans="1:3" x14ac:dyDescent="0.6">
      <c r="A5" s="1">
        <v>104</v>
      </c>
      <c r="B5" s="17">
        <v>0.84</v>
      </c>
      <c r="C5" s="24">
        <v>0.86</v>
      </c>
    </row>
    <row r="6" spans="1:3" x14ac:dyDescent="0.6">
      <c r="A6" s="1">
        <v>105</v>
      </c>
      <c r="B6" s="17">
        <v>0.64</v>
      </c>
      <c r="C6" s="24">
        <v>0.69000000000000006</v>
      </c>
    </row>
    <row r="7" spans="1:3" x14ac:dyDescent="0.6">
      <c r="A7" s="1">
        <v>106</v>
      </c>
      <c r="B7" s="17">
        <v>0.72</v>
      </c>
      <c r="C7" s="24">
        <v>0.75</v>
      </c>
    </row>
    <row r="8" spans="1:3" x14ac:dyDescent="0.6">
      <c r="A8" s="1">
        <v>118</v>
      </c>
      <c r="B8" s="17">
        <v>0.65</v>
      </c>
      <c r="C8" s="24">
        <v>0.70000000000000007</v>
      </c>
    </row>
    <row r="9" spans="1:3" x14ac:dyDescent="0.6">
      <c r="A9" s="1">
        <v>119</v>
      </c>
      <c r="B9" s="17">
        <v>0.68</v>
      </c>
      <c r="C9" s="24">
        <v>0.73000000000000009</v>
      </c>
    </row>
    <row r="10" spans="1:3" x14ac:dyDescent="0.6">
      <c r="A10" s="1">
        <v>120</v>
      </c>
      <c r="B10" s="17">
        <v>0.72</v>
      </c>
      <c r="C10" s="24">
        <v>0.74</v>
      </c>
    </row>
    <row r="11" spans="1:3" x14ac:dyDescent="0.6">
      <c r="A11" s="1">
        <v>121</v>
      </c>
      <c r="B11" s="17">
        <v>0.7</v>
      </c>
      <c r="C11" s="24">
        <v>0.74</v>
      </c>
    </row>
    <row r="12" spans="1:3" x14ac:dyDescent="0.6">
      <c r="A12" s="1">
        <v>122</v>
      </c>
      <c r="B12" s="17">
        <v>0.8</v>
      </c>
      <c r="C12" s="24">
        <v>0.81</v>
      </c>
    </row>
    <row r="13" spans="1:3" x14ac:dyDescent="0.6">
      <c r="A13" s="1">
        <v>123</v>
      </c>
      <c r="B13" s="17">
        <v>0.66</v>
      </c>
      <c r="C13" s="24">
        <v>0.67</v>
      </c>
    </row>
    <row r="14" spans="1:3" x14ac:dyDescent="0.6">
      <c r="A14" s="1">
        <v>124</v>
      </c>
      <c r="B14" s="17">
        <v>0.7</v>
      </c>
      <c r="C14" s="24">
        <v>0.71</v>
      </c>
    </row>
    <row r="15" spans="1:3" x14ac:dyDescent="0.6">
      <c r="A15" s="1">
        <v>125</v>
      </c>
      <c r="B15" s="17">
        <v>0.68</v>
      </c>
      <c r="C15" s="24">
        <v>0.73000000000000009</v>
      </c>
    </row>
    <row r="16" spans="1:3" x14ac:dyDescent="0.6">
      <c r="A16" s="1">
        <v>126</v>
      </c>
      <c r="B16" s="17">
        <v>0.8</v>
      </c>
      <c r="C16" s="24">
        <v>0.81</v>
      </c>
    </row>
    <row r="17" spans="1:3" x14ac:dyDescent="0.6">
      <c r="A17" s="1">
        <v>127</v>
      </c>
      <c r="B17" s="17">
        <v>0.86</v>
      </c>
      <c r="C17" s="24">
        <v>0.87</v>
      </c>
    </row>
    <row r="18" spans="1:3" x14ac:dyDescent="0.6">
      <c r="A18" s="1">
        <v>128</v>
      </c>
      <c r="B18" s="17">
        <v>0.76</v>
      </c>
      <c r="C18" s="24">
        <v>0.8</v>
      </c>
    </row>
    <row r="19" spans="1:3" x14ac:dyDescent="0.6">
      <c r="A19" s="1">
        <v>129</v>
      </c>
      <c r="B19" s="17">
        <v>0.67</v>
      </c>
      <c r="C19" s="24">
        <v>0.72000000000000008</v>
      </c>
    </row>
    <row r="20" spans="1:3" x14ac:dyDescent="0.6">
      <c r="A20" s="1">
        <v>130</v>
      </c>
      <c r="B20" s="17">
        <v>0.79</v>
      </c>
      <c r="C20" s="24">
        <v>0.81</v>
      </c>
    </row>
    <row r="21" spans="1:3" x14ac:dyDescent="0.6">
      <c r="A21" s="1">
        <v>131</v>
      </c>
      <c r="B21" s="17">
        <v>0.72</v>
      </c>
      <c r="C21" s="24">
        <v>0.77</v>
      </c>
    </row>
    <row r="22" spans="1:3" x14ac:dyDescent="0.6">
      <c r="A22" s="1">
        <v>132</v>
      </c>
      <c r="B22" s="17">
        <v>0.8</v>
      </c>
      <c r="C22" s="24">
        <v>0.83000000000000007</v>
      </c>
    </row>
    <row r="23" spans="1:3" x14ac:dyDescent="0.6">
      <c r="A23" s="1">
        <v>133</v>
      </c>
      <c r="B23" s="17">
        <v>0.81</v>
      </c>
      <c r="C23" s="24">
        <v>0.82000000000000006</v>
      </c>
    </row>
    <row r="24" spans="1:3" x14ac:dyDescent="0.6">
      <c r="A24" s="1">
        <v>134</v>
      </c>
      <c r="B24" s="17">
        <v>0.75</v>
      </c>
      <c r="C24" s="24">
        <v>0.76</v>
      </c>
    </row>
    <row r="25" spans="1:3" x14ac:dyDescent="0.6">
      <c r="A25" s="1">
        <v>135</v>
      </c>
      <c r="B25" s="17">
        <v>0.78</v>
      </c>
      <c r="C25" s="24">
        <v>0.81</v>
      </c>
    </row>
    <row r="26" spans="1:3" x14ac:dyDescent="0.6">
      <c r="A26" s="1">
        <v>136</v>
      </c>
      <c r="B26" s="17">
        <v>0.81</v>
      </c>
      <c r="C26" s="24">
        <v>0.83000000000000007</v>
      </c>
    </row>
    <row r="27" spans="1:3" x14ac:dyDescent="0.6">
      <c r="A27" s="1">
        <v>137</v>
      </c>
      <c r="B27" s="17">
        <v>0.84</v>
      </c>
      <c r="C27" s="24">
        <v>0.89</v>
      </c>
    </row>
    <row r="28" spans="1:3" x14ac:dyDescent="0.6">
      <c r="A28" s="1">
        <v>138</v>
      </c>
      <c r="B28" s="17">
        <v>0.86</v>
      </c>
      <c r="C28" s="24">
        <v>0.9</v>
      </c>
    </row>
    <row r="29" spans="1:3" x14ac:dyDescent="0.6">
      <c r="A29" s="1">
        <v>139</v>
      </c>
      <c r="B29" s="17">
        <v>0.61</v>
      </c>
      <c r="C29" s="24">
        <v>0.65</v>
      </c>
    </row>
    <row r="30" spans="1:3" x14ac:dyDescent="0.6">
      <c r="A30" s="1">
        <v>143</v>
      </c>
      <c r="B30" s="17">
        <v>0.71</v>
      </c>
      <c r="C30" s="24">
        <v>0.74</v>
      </c>
    </row>
    <row r="31" spans="1:3" x14ac:dyDescent="0.6">
      <c r="A31" s="1">
        <v>144</v>
      </c>
      <c r="B31" s="17">
        <v>0.68</v>
      </c>
      <c r="C31" s="24">
        <v>0.72000000000000008</v>
      </c>
    </row>
    <row r="32" spans="1:3" x14ac:dyDescent="0.6">
      <c r="A32" s="1">
        <v>145</v>
      </c>
      <c r="B32" s="17">
        <v>0.61</v>
      </c>
      <c r="C32" s="24">
        <v>0.63</v>
      </c>
    </row>
    <row r="33" spans="1:3" x14ac:dyDescent="0.6">
      <c r="A33" s="1">
        <v>146</v>
      </c>
      <c r="B33" s="17">
        <v>0.7</v>
      </c>
      <c r="C33" s="24">
        <v>0.71</v>
      </c>
    </row>
    <row r="34" spans="1:3" x14ac:dyDescent="0.6">
      <c r="A34" s="1">
        <v>147</v>
      </c>
      <c r="B34" s="17">
        <v>0.73</v>
      </c>
      <c r="C34" s="24">
        <v>0.77</v>
      </c>
    </row>
    <row r="35" spans="1:3" x14ac:dyDescent="0.6">
      <c r="A35" s="1">
        <v>148</v>
      </c>
      <c r="B35" s="17">
        <v>0.71</v>
      </c>
      <c r="C35" s="24">
        <v>0.74</v>
      </c>
    </row>
    <row r="36" spans="1:3" x14ac:dyDescent="0.6">
      <c r="A36" s="1">
        <v>149</v>
      </c>
      <c r="B36" s="17">
        <v>0.62</v>
      </c>
      <c r="C36" s="24">
        <v>0.66</v>
      </c>
    </row>
    <row r="37" spans="1:3" x14ac:dyDescent="0.6">
      <c r="A37" s="1">
        <v>150</v>
      </c>
      <c r="B37" s="17">
        <v>0.84</v>
      </c>
      <c r="C37" s="24">
        <v>0.86</v>
      </c>
    </row>
    <row r="38" spans="1:3" x14ac:dyDescent="0.6">
      <c r="A38" s="1">
        <v>151</v>
      </c>
      <c r="B38" s="17">
        <v>0.71</v>
      </c>
      <c r="C38" s="24">
        <v>0.76</v>
      </c>
    </row>
    <row r="39" spans="1:3" x14ac:dyDescent="0.6">
      <c r="A39" s="1">
        <v>152</v>
      </c>
      <c r="B39" s="17">
        <v>0.64</v>
      </c>
      <c r="C39" s="24">
        <v>0.67</v>
      </c>
    </row>
    <row r="40" spans="1:3" x14ac:dyDescent="0.6">
      <c r="A40" s="1">
        <v>153</v>
      </c>
      <c r="B40" s="17">
        <v>0.79</v>
      </c>
      <c r="C40" s="24">
        <v>0.81</v>
      </c>
    </row>
    <row r="41" spans="1:3" x14ac:dyDescent="0.6">
      <c r="A41" s="1">
        <v>154</v>
      </c>
      <c r="B41" s="17">
        <v>0.75</v>
      </c>
      <c r="C41" s="24">
        <v>0.76</v>
      </c>
    </row>
    <row r="42" spans="1:3" x14ac:dyDescent="0.6">
      <c r="A42" s="1">
        <v>155</v>
      </c>
      <c r="B42" s="17">
        <v>0.74</v>
      </c>
      <c r="C42" s="24">
        <v>0.76</v>
      </c>
    </row>
    <row r="43" spans="1:3" x14ac:dyDescent="0.6">
      <c r="A43" s="1">
        <v>156</v>
      </c>
      <c r="B43" s="17">
        <v>0.83</v>
      </c>
      <c r="C43" s="24">
        <v>0.84</v>
      </c>
    </row>
    <row r="44" spans="1:3" x14ac:dyDescent="0.6">
      <c r="A44" s="1">
        <v>157</v>
      </c>
      <c r="B44" s="17">
        <v>0.71</v>
      </c>
      <c r="C44" s="24">
        <v>0.75</v>
      </c>
    </row>
    <row r="45" spans="1:3" x14ac:dyDescent="0.6">
      <c r="A45" s="1">
        <v>158</v>
      </c>
      <c r="B45" s="17">
        <v>0.67</v>
      </c>
      <c r="C45" s="24">
        <v>0.70000000000000007</v>
      </c>
    </row>
    <row r="46" spans="1:3" x14ac:dyDescent="0.6">
      <c r="A46" s="1">
        <v>159</v>
      </c>
      <c r="B46" s="17">
        <v>0.8</v>
      </c>
      <c r="C46" s="24">
        <v>0.84000000000000008</v>
      </c>
    </row>
    <row r="47" spans="1:3" x14ac:dyDescent="0.6">
      <c r="A47" s="1">
        <v>160</v>
      </c>
      <c r="B47" s="17">
        <v>0.74</v>
      </c>
      <c r="C47" s="24">
        <v>0.79</v>
      </c>
    </row>
    <row r="48" spans="1:3" x14ac:dyDescent="0.6">
      <c r="A48" s="1">
        <v>161</v>
      </c>
      <c r="B48" s="17">
        <v>0.74</v>
      </c>
      <c r="C48" s="24">
        <v>0.79</v>
      </c>
    </row>
    <row r="49" spans="1:3" x14ac:dyDescent="0.6">
      <c r="A49" s="1">
        <v>162</v>
      </c>
      <c r="B49" s="17">
        <v>0.9</v>
      </c>
      <c r="C49" s="24">
        <v>0.92</v>
      </c>
    </row>
    <row r="50" spans="1:3" x14ac:dyDescent="0.6">
      <c r="A50" s="1">
        <v>163</v>
      </c>
      <c r="B50" s="17">
        <v>0.8</v>
      </c>
      <c r="C50" s="24">
        <v>0.82000000000000006</v>
      </c>
    </row>
    <row r="51" spans="1:3" x14ac:dyDescent="0.6">
      <c r="A51" s="1">
        <v>164</v>
      </c>
      <c r="B51" s="17">
        <v>0.63</v>
      </c>
      <c r="C51" s="24">
        <v>0.67</v>
      </c>
    </row>
    <row r="52" spans="1:3" x14ac:dyDescent="0.6">
      <c r="A52" s="1">
        <v>165</v>
      </c>
      <c r="B52" s="17">
        <v>0.67</v>
      </c>
      <c r="C52" s="24">
        <v>0.70000000000000007</v>
      </c>
    </row>
    <row r="53" spans="1:3" x14ac:dyDescent="0.6">
      <c r="A53" s="1">
        <v>166</v>
      </c>
      <c r="B53" s="17">
        <v>0.87</v>
      </c>
      <c r="C53" s="24">
        <v>0.9</v>
      </c>
    </row>
    <row r="54" spans="1:3" x14ac:dyDescent="0.6">
      <c r="A54" s="1">
        <v>167</v>
      </c>
      <c r="B54" s="17">
        <v>0.77</v>
      </c>
      <c r="C54" s="24">
        <v>0.8</v>
      </c>
    </row>
    <row r="55" spans="1:3" x14ac:dyDescent="0.6">
      <c r="A55" s="1">
        <v>168</v>
      </c>
      <c r="B55" s="17">
        <v>0.85</v>
      </c>
      <c r="C55" s="24">
        <v>0.88</v>
      </c>
    </row>
    <row r="56" spans="1:3" x14ac:dyDescent="0.6">
      <c r="A56" s="1">
        <v>169</v>
      </c>
      <c r="B56" s="17">
        <v>0.6</v>
      </c>
      <c r="C56" s="24">
        <v>0.62</v>
      </c>
    </row>
    <row r="57" spans="1:3" x14ac:dyDescent="0.6">
      <c r="A57" s="1">
        <v>170</v>
      </c>
      <c r="B57" s="17">
        <v>0.85</v>
      </c>
      <c r="C57" s="24">
        <v>0.87</v>
      </c>
    </row>
    <row r="58" spans="1:3" x14ac:dyDescent="0.6">
      <c r="A58" s="1">
        <v>171</v>
      </c>
      <c r="B58" s="17">
        <v>0.69</v>
      </c>
      <c r="C58" s="24">
        <v>0.7</v>
      </c>
    </row>
    <row r="59" spans="1:3" x14ac:dyDescent="0.6">
      <c r="A59" s="1">
        <v>172</v>
      </c>
      <c r="B59" s="17">
        <v>0.68</v>
      </c>
      <c r="C59" s="24">
        <v>0.71000000000000008</v>
      </c>
    </row>
    <row r="60" spans="1:3" x14ac:dyDescent="0.6">
      <c r="A60" s="1">
        <v>173</v>
      </c>
      <c r="B60" s="17">
        <v>0.71</v>
      </c>
      <c r="C60" s="24">
        <v>0.75</v>
      </c>
    </row>
    <row r="61" spans="1:3" x14ac:dyDescent="0.6">
      <c r="A61" s="1">
        <v>174</v>
      </c>
      <c r="B61" s="17">
        <v>0.74</v>
      </c>
      <c r="C61" s="24">
        <v>0.79</v>
      </c>
    </row>
    <row r="62" spans="1:3" x14ac:dyDescent="0.6">
      <c r="A62" s="1">
        <v>175</v>
      </c>
      <c r="B62" s="17">
        <v>0.77</v>
      </c>
      <c r="C62" s="24">
        <v>0.8</v>
      </c>
    </row>
    <row r="63" spans="1:3" x14ac:dyDescent="0.6">
      <c r="A63" s="1">
        <v>176</v>
      </c>
      <c r="B63" s="17">
        <v>0.82</v>
      </c>
      <c r="C63" s="24">
        <v>0.86</v>
      </c>
    </row>
    <row r="64" spans="1:3" x14ac:dyDescent="0.6">
      <c r="A64" s="1">
        <v>177</v>
      </c>
      <c r="B64" s="17">
        <v>0.83</v>
      </c>
      <c r="C64" s="24">
        <v>0.86</v>
      </c>
    </row>
    <row r="65" spans="1:3" x14ac:dyDescent="0.6">
      <c r="A65" s="1">
        <v>178</v>
      </c>
      <c r="B65" s="17">
        <v>0.64</v>
      </c>
      <c r="C65" s="24">
        <v>0.66</v>
      </c>
    </row>
    <row r="66" spans="1:3" x14ac:dyDescent="0.6">
      <c r="A66" s="1">
        <v>179</v>
      </c>
      <c r="B66" s="17">
        <v>0.79</v>
      </c>
      <c r="C66" s="24">
        <v>0.8</v>
      </c>
    </row>
    <row r="67" spans="1:3" x14ac:dyDescent="0.6">
      <c r="A67" s="1">
        <v>180</v>
      </c>
      <c r="B67" s="17">
        <v>0.76</v>
      </c>
      <c r="C67" s="24">
        <v>0.81</v>
      </c>
    </row>
    <row r="68" spans="1:3" x14ac:dyDescent="0.6">
      <c r="A68" s="1">
        <v>181</v>
      </c>
      <c r="B68" s="17">
        <v>0.72</v>
      </c>
      <c r="C68" s="24">
        <v>0.75</v>
      </c>
    </row>
    <row r="69" spans="1:3" x14ac:dyDescent="0.6">
      <c r="A69" s="1">
        <v>182</v>
      </c>
      <c r="B69" s="17">
        <v>0.62</v>
      </c>
      <c r="C69" s="24">
        <v>0.63</v>
      </c>
    </row>
    <row r="70" spans="1:3" x14ac:dyDescent="0.6">
      <c r="A70" s="1">
        <v>183</v>
      </c>
      <c r="B70" s="17">
        <v>0.82</v>
      </c>
      <c r="C70" s="24">
        <v>0.86</v>
      </c>
    </row>
    <row r="71" spans="1:3" x14ac:dyDescent="0.6">
      <c r="A71" s="1">
        <v>184</v>
      </c>
      <c r="B71" s="17">
        <v>0.61</v>
      </c>
      <c r="C71" s="24">
        <v>0.64</v>
      </c>
    </row>
    <row r="72" spans="1:3" x14ac:dyDescent="0.6">
      <c r="A72" s="1">
        <v>185</v>
      </c>
      <c r="B72" s="17">
        <v>0.79</v>
      </c>
      <c r="C72" s="24">
        <v>0.84000000000000008</v>
      </c>
    </row>
    <row r="73" spans="1:3" x14ac:dyDescent="0.6">
      <c r="A73" s="1">
        <v>186</v>
      </c>
      <c r="B73" s="17">
        <v>0.73</v>
      </c>
      <c r="C73" s="24">
        <v>0.74</v>
      </c>
    </row>
    <row r="74" spans="1:3" x14ac:dyDescent="0.6">
      <c r="A74" s="1">
        <v>187</v>
      </c>
      <c r="B74" s="17">
        <v>0.64</v>
      </c>
      <c r="C74" s="24">
        <v>0.65</v>
      </c>
    </row>
    <row r="75" spans="1:3" x14ac:dyDescent="0.6">
      <c r="A75" s="1">
        <v>188</v>
      </c>
      <c r="B75" s="17">
        <v>0.71</v>
      </c>
      <c r="C75" s="24">
        <v>0.73</v>
      </c>
    </row>
    <row r="76" spans="1:3" x14ac:dyDescent="0.6">
      <c r="A76" s="1">
        <v>189</v>
      </c>
      <c r="B76" s="17">
        <v>0.89</v>
      </c>
      <c r="C76" s="24">
        <v>0.91</v>
      </c>
    </row>
    <row r="77" spans="1:3" x14ac:dyDescent="0.6">
      <c r="A77" s="1">
        <v>190</v>
      </c>
      <c r="B77" s="17">
        <v>0.66</v>
      </c>
      <c r="C77" s="24">
        <v>0.68</v>
      </c>
    </row>
    <row r="78" spans="1:3" x14ac:dyDescent="0.6">
      <c r="A78" s="1">
        <v>191</v>
      </c>
      <c r="B78" s="17">
        <v>0.78</v>
      </c>
      <c r="C78" s="24">
        <v>0.83000000000000007</v>
      </c>
    </row>
    <row r="79" spans="1:3" x14ac:dyDescent="0.6">
      <c r="A79" s="1">
        <v>192</v>
      </c>
      <c r="B79" s="17">
        <v>0.71</v>
      </c>
      <c r="C79" s="24">
        <v>0.74</v>
      </c>
    </row>
    <row r="80" spans="1:3" x14ac:dyDescent="0.6">
      <c r="A80" s="1">
        <v>193</v>
      </c>
      <c r="B80" s="17">
        <v>0.6</v>
      </c>
      <c r="C80" s="24">
        <v>0.64</v>
      </c>
    </row>
    <row r="81" spans="1:3" x14ac:dyDescent="0.6">
      <c r="A81" s="1">
        <v>194</v>
      </c>
      <c r="B81" s="17">
        <v>0.83</v>
      </c>
      <c r="C81" s="24">
        <v>0.86</v>
      </c>
    </row>
    <row r="82" spans="1:3" x14ac:dyDescent="0.6">
      <c r="A82" s="1">
        <v>195</v>
      </c>
      <c r="B82" s="17">
        <v>0.66</v>
      </c>
      <c r="C82" s="24">
        <v>0.70000000000000007</v>
      </c>
    </row>
    <row r="83" spans="1:3" x14ac:dyDescent="0.6">
      <c r="A83" s="1">
        <v>196</v>
      </c>
      <c r="B83" s="17">
        <v>0.68</v>
      </c>
      <c r="C83" s="24">
        <v>0.72000000000000008</v>
      </c>
    </row>
    <row r="84" spans="1:3" x14ac:dyDescent="0.6">
      <c r="A84" s="1">
        <v>197</v>
      </c>
      <c r="B84" s="17">
        <v>0.7</v>
      </c>
      <c r="C84" s="24">
        <v>0.74</v>
      </c>
    </row>
    <row r="85" spans="1:3" x14ac:dyDescent="0.6">
      <c r="A85" s="1">
        <v>198</v>
      </c>
      <c r="B85" s="17">
        <v>0.75</v>
      </c>
      <c r="C85" s="24">
        <v>0.78</v>
      </c>
    </row>
    <row r="86" spans="1:3" x14ac:dyDescent="0.6">
      <c r="A86" s="1">
        <v>199</v>
      </c>
      <c r="B86" s="17">
        <v>0.62</v>
      </c>
      <c r="C86" s="24">
        <v>0.64</v>
      </c>
    </row>
    <row r="87" spans="1:3" x14ac:dyDescent="0.6">
      <c r="A87" s="1">
        <v>216</v>
      </c>
      <c r="B87" s="17">
        <v>0.88</v>
      </c>
      <c r="C87" s="24">
        <v>0.91</v>
      </c>
    </row>
    <row r="88" spans="1:3" x14ac:dyDescent="0.6">
      <c r="A88" s="1">
        <v>217</v>
      </c>
      <c r="B88" s="17">
        <v>0.9</v>
      </c>
      <c r="C88" s="24">
        <v>0.95000000000000007</v>
      </c>
    </row>
    <row r="89" spans="1:3" x14ac:dyDescent="0.6">
      <c r="A89" s="1">
        <v>218</v>
      </c>
      <c r="B89" s="17">
        <v>0.69</v>
      </c>
      <c r="C89" s="24">
        <v>0.72</v>
      </c>
    </row>
    <row r="90" spans="1:3" x14ac:dyDescent="0.6">
      <c r="A90" s="1">
        <v>219</v>
      </c>
      <c r="B90" s="17">
        <v>0.89</v>
      </c>
      <c r="C90" s="24">
        <v>0.92</v>
      </c>
    </row>
    <row r="91" spans="1:3" x14ac:dyDescent="0.6">
      <c r="A91" s="1">
        <v>220</v>
      </c>
      <c r="B91" s="17">
        <v>0.77</v>
      </c>
      <c r="C91" s="24">
        <v>0.81</v>
      </c>
    </row>
    <row r="92" spans="1:3" x14ac:dyDescent="0.6">
      <c r="A92" s="1">
        <v>221</v>
      </c>
      <c r="B92" s="17">
        <v>0.88</v>
      </c>
      <c r="C92" s="24">
        <v>0.89</v>
      </c>
    </row>
    <row r="93" spans="1:3" x14ac:dyDescent="0.6">
      <c r="A93" s="1">
        <v>222</v>
      </c>
      <c r="B93" s="17">
        <v>0.65</v>
      </c>
      <c r="C93" s="24">
        <v>0.67</v>
      </c>
    </row>
    <row r="94" spans="1:3" x14ac:dyDescent="0.6">
      <c r="A94" s="1">
        <v>223</v>
      </c>
      <c r="B94" s="17">
        <v>0.89</v>
      </c>
      <c r="C94" s="24">
        <v>0.9</v>
      </c>
    </row>
    <row r="95" spans="1:3" x14ac:dyDescent="0.6">
      <c r="A95" s="1">
        <v>224</v>
      </c>
      <c r="B95" s="17">
        <v>0.7</v>
      </c>
      <c r="C95" s="24">
        <v>0.75</v>
      </c>
    </row>
    <row r="96" spans="1:3" x14ac:dyDescent="0.6">
      <c r="A96" s="1">
        <v>225</v>
      </c>
      <c r="B96" s="17">
        <v>0.65</v>
      </c>
      <c r="C96" s="24">
        <v>0.66</v>
      </c>
    </row>
    <row r="97" spans="1:3" x14ac:dyDescent="0.6">
      <c r="A97" s="1">
        <v>226</v>
      </c>
      <c r="B97" s="17">
        <v>0.67</v>
      </c>
      <c r="C97" s="24">
        <v>0.70000000000000007</v>
      </c>
    </row>
    <row r="98" spans="1:3" x14ac:dyDescent="0.6">
      <c r="A98" s="1">
        <v>227</v>
      </c>
      <c r="B98" s="17">
        <v>0.9</v>
      </c>
      <c r="C98" s="24">
        <v>0.95000000000000007</v>
      </c>
    </row>
    <row r="99" spans="1:3" x14ac:dyDescent="0.6">
      <c r="A99" s="1">
        <v>228</v>
      </c>
      <c r="B99" s="17">
        <v>0.87</v>
      </c>
      <c r="C99" s="24">
        <v>0.92</v>
      </c>
    </row>
    <row r="100" spans="1:3" x14ac:dyDescent="0.6">
      <c r="A100" s="1">
        <v>229</v>
      </c>
      <c r="B100" s="17">
        <v>0.66</v>
      </c>
      <c r="C100" s="24">
        <v>0.69000000000000006</v>
      </c>
    </row>
    <row r="101" spans="1:3" x14ac:dyDescent="0.6">
      <c r="A101" s="1">
        <v>230</v>
      </c>
      <c r="B101" s="17">
        <v>0.74</v>
      </c>
      <c r="C101" s="24">
        <v>0.77</v>
      </c>
    </row>
    <row r="102" spans="1:3" x14ac:dyDescent="0.6">
      <c r="A102" s="1">
        <v>231</v>
      </c>
      <c r="B102" s="17">
        <v>0.83</v>
      </c>
      <c r="C102" s="24">
        <v>0.85</v>
      </c>
    </row>
    <row r="103" spans="1:3" x14ac:dyDescent="0.6">
      <c r="A103" s="1">
        <v>232</v>
      </c>
      <c r="B103" s="17">
        <v>0.69</v>
      </c>
      <c r="C103" s="24">
        <v>0.72</v>
      </c>
    </row>
    <row r="104" spans="1:3" x14ac:dyDescent="0.6">
      <c r="A104" s="1">
        <v>233</v>
      </c>
      <c r="B104" s="17">
        <v>0.65</v>
      </c>
      <c r="C104" s="24">
        <v>0.68</v>
      </c>
    </row>
    <row r="105" spans="1:3" x14ac:dyDescent="0.6">
      <c r="A105" s="1">
        <v>234</v>
      </c>
      <c r="B105" s="17">
        <v>0.68</v>
      </c>
      <c r="C105" s="24">
        <v>0.72000000000000008</v>
      </c>
    </row>
    <row r="106" spans="1:3" x14ac:dyDescent="0.6">
      <c r="A106" s="1">
        <v>235</v>
      </c>
      <c r="B106" s="17">
        <v>0.84</v>
      </c>
      <c r="C106" s="24">
        <v>0.87</v>
      </c>
    </row>
    <row r="107" spans="1:3" x14ac:dyDescent="0.6">
      <c r="A107" s="1">
        <v>236</v>
      </c>
      <c r="B107" s="17">
        <v>0.81</v>
      </c>
      <c r="C107" s="24">
        <v>0.85000000000000009</v>
      </c>
    </row>
    <row r="108" spans="1:3" x14ac:dyDescent="0.6">
      <c r="A108" s="1">
        <v>237</v>
      </c>
      <c r="B108" s="17">
        <v>0.6</v>
      </c>
      <c r="C108" s="24">
        <v>0.63</v>
      </c>
    </row>
    <row r="109" spans="1:3" x14ac:dyDescent="0.6">
      <c r="A109" s="1">
        <v>238</v>
      </c>
      <c r="B109" s="17">
        <v>0.81</v>
      </c>
      <c r="C109" s="24">
        <v>0.83000000000000007</v>
      </c>
    </row>
    <row r="110" spans="1:3" x14ac:dyDescent="0.6">
      <c r="A110" s="1">
        <v>239</v>
      </c>
      <c r="B110" s="17">
        <v>0.71</v>
      </c>
      <c r="C110" s="24">
        <v>0.75</v>
      </c>
    </row>
    <row r="111" spans="1:3" x14ac:dyDescent="0.6">
      <c r="A111" s="1">
        <v>240</v>
      </c>
      <c r="B111" s="17">
        <v>0.6</v>
      </c>
      <c r="C111" s="24">
        <v>0.62</v>
      </c>
    </row>
    <row r="112" spans="1:3" x14ac:dyDescent="0.6">
      <c r="A112" s="1">
        <v>241</v>
      </c>
      <c r="B112" s="17">
        <v>0.72</v>
      </c>
      <c r="C112" s="24">
        <v>0.77</v>
      </c>
    </row>
    <row r="113" spans="1:3" x14ac:dyDescent="0.6">
      <c r="A113" s="1">
        <v>242</v>
      </c>
      <c r="B113" s="17">
        <v>0.87</v>
      </c>
      <c r="C113" s="24">
        <v>0.89</v>
      </c>
    </row>
    <row r="114" spans="1:3" x14ac:dyDescent="0.6">
      <c r="A114" s="1">
        <v>243</v>
      </c>
      <c r="B114" s="17">
        <v>0.89</v>
      </c>
      <c r="C114" s="24">
        <v>0.93</v>
      </c>
    </row>
    <row r="115" spans="1:3" x14ac:dyDescent="0.6">
      <c r="A115" s="1">
        <v>244</v>
      </c>
      <c r="B115" s="17">
        <v>0.73</v>
      </c>
      <c r="C115" s="24">
        <v>0.78</v>
      </c>
    </row>
    <row r="116" spans="1:3" x14ac:dyDescent="0.6">
      <c r="A116" s="1">
        <v>245</v>
      </c>
      <c r="B116" s="17">
        <v>0.75</v>
      </c>
      <c r="C116" s="24">
        <v>0.77</v>
      </c>
    </row>
    <row r="117" spans="1:3" x14ac:dyDescent="0.6">
      <c r="A117" s="1">
        <v>246</v>
      </c>
      <c r="B117" s="17">
        <v>0.88</v>
      </c>
      <c r="C117" s="24">
        <v>0.91</v>
      </c>
    </row>
    <row r="118" spans="1:3" x14ac:dyDescent="0.6">
      <c r="A118" s="1">
        <v>247</v>
      </c>
      <c r="B118" s="17">
        <v>0.86</v>
      </c>
      <c r="C118" s="24">
        <v>0.88</v>
      </c>
    </row>
    <row r="119" spans="1:3" x14ac:dyDescent="0.6">
      <c r="A119" s="1">
        <v>248</v>
      </c>
      <c r="B119" s="17">
        <v>0.85</v>
      </c>
      <c r="C119" s="24">
        <v>0.89</v>
      </c>
    </row>
    <row r="120" spans="1:3" x14ac:dyDescent="0.6">
      <c r="A120" s="1">
        <v>249</v>
      </c>
      <c r="B120" s="17">
        <v>0.71</v>
      </c>
      <c r="C120" s="24">
        <v>0.76</v>
      </c>
    </row>
    <row r="121" spans="1:3" x14ac:dyDescent="0.6">
      <c r="A121" s="1">
        <v>250</v>
      </c>
      <c r="B121" s="17">
        <v>0.74</v>
      </c>
      <c r="C121" s="24">
        <v>0.79</v>
      </c>
    </row>
    <row r="122" spans="1:3" x14ac:dyDescent="0.6">
      <c r="A122" s="1">
        <v>251</v>
      </c>
      <c r="B122" s="17">
        <v>0.87</v>
      </c>
      <c r="C122" s="24">
        <v>0.91</v>
      </c>
    </row>
    <row r="123" spans="1:3" x14ac:dyDescent="0.6">
      <c r="A123" s="1">
        <v>252</v>
      </c>
      <c r="B123" s="17">
        <v>0.86</v>
      </c>
      <c r="C123" s="24">
        <v>0.91</v>
      </c>
    </row>
    <row r="124" spans="1:3" x14ac:dyDescent="0.6">
      <c r="A124" s="1">
        <v>253</v>
      </c>
      <c r="B124" s="17">
        <v>0.66</v>
      </c>
      <c r="C124" s="24">
        <v>0.71000000000000008</v>
      </c>
    </row>
    <row r="125" spans="1:3" x14ac:dyDescent="0.6">
      <c r="A125" s="1">
        <v>254</v>
      </c>
      <c r="B125" s="17">
        <v>0.73</v>
      </c>
      <c r="C125" s="24">
        <v>0.74</v>
      </c>
    </row>
    <row r="126" spans="1:3" x14ac:dyDescent="0.6">
      <c r="A126" s="1">
        <v>255</v>
      </c>
      <c r="B126" s="17">
        <v>0.9</v>
      </c>
      <c r="C126" s="24">
        <v>0.92</v>
      </c>
    </row>
    <row r="127" spans="1:3" x14ac:dyDescent="0.6">
      <c r="A127" s="1">
        <v>256</v>
      </c>
      <c r="B127" s="17">
        <v>0.84</v>
      </c>
      <c r="C127" s="24">
        <v>0.87</v>
      </c>
    </row>
    <row r="128" spans="1:3" x14ac:dyDescent="0.6">
      <c r="A128" s="1">
        <v>257</v>
      </c>
      <c r="B128" s="17">
        <v>0.82</v>
      </c>
      <c r="C128" s="24">
        <v>0.84</v>
      </c>
    </row>
    <row r="129" spans="1:3" x14ac:dyDescent="0.6">
      <c r="A129" s="1">
        <v>258</v>
      </c>
      <c r="B129" s="17">
        <v>0.64</v>
      </c>
      <c r="C129" s="24">
        <v>0.66</v>
      </c>
    </row>
    <row r="130" spans="1:3" x14ac:dyDescent="0.6">
      <c r="A130" s="1">
        <v>259</v>
      </c>
      <c r="B130" s="17">
        <v>0.86</v>
      </c>
      <c r="C130" s="24">
        <v>0.9</v>
      </c>
    </row>
    <row r="131" spans="1:3" x14ac:dyDescent="0.6">
      <c r="A131" s="1">
        <v>260</v>
      </c>
      <c r="B131" s="17">
        <v>0.81</v>
      </c>
      <c r="C131" s="24">
        <v>0.83000000000000007</v>
      </c>
    </row>
    <row r="132" spans="1:3" x14ac:dyDescent="0.6">
      <c r="A132" s="1">
        <v>261</v>
      </c>
      <c r="B132" s="17">
        <v>0.73</v>
      </c>
      <c r="C132" s="24">
        <v>0.75</v>
      </c>
    </row>
    <row r="133" spans="1:3" x14ac:dyDescent="0.6">
      <c r="A133" s="1">
        <v>262</v>
      </c>
      <c r="B133" s="17">
        <v>0.89</v>
      </c>
      <c r="C133" s="24">
        <v>0.92</v>
      </c>
    </row>
    <row r="134" spans="1:3" x14ac:dyDescent="0.6">
      <c r="A134" s="1">
        <v>263</v>
      </c>
      <c r="B134" s="17">
        <v>0.75</v>
      </c>
      <c r="C134" s="24">
        <v>0.76</v>
      </c>
    </row>
    <row r="135" spans="1:3" x14ac:dyDescent="0.6">
      <c r="A135" s="1">
        <v>271</v>
      </c>
      <c r="B135" s="17">
        <v>0.88</v>
      </c>
      <c r="C135" s="24">
        <v>0.9</v>
      </c>
    </row>
    <row r="136" spans="1:3" x14ac:dyDescent="0.6">
      <c r="A136" s="1">
        <v>272</v>
      </c>
      <c r="B136" s="17">
        <v>0.6</v>
      </c>
      <c r="C136" s="24">
        <v>0.64</v>
      </c>
    </row>
    <row r="137" spans="1:3" x14ac:dyDescent="0.6">
      <c r="A137" s="1">
        <v>273</v>
      </c>
      <c r="B137" s="17">
        <v>0.74</v>
      </c>
      <c r="C137" s="24">
        <v>0.76</v>
      </c>
    </row>
    <row r="138" spans="1:3" x14ac:dyDescent="0.6">
      <c r="A138" s="1">
        <v>274</v>
      </c>
      <c r="B138" s="17">
        <v>0.85</v>
      </c>
      <c r="C138" s="24">
        <v>0.88</v>
      </c>
    </row>
    <row r="139" spans="1:3" x14ac:dyDescent="0.6">
      <c r="A139" s="1">
        <v>275</v>
      </c>
      <c r="B139" s="17">
        <v>0.68</v>
      </c>
      <c r="C139" s="24">
        <v>0.69000000000000006</v>
      </c>
    </row>
    <row r="140" spans="1:3" x14ac:dyDescent="0.6">
      <c r="A140" s="1">
        <v>276</v>
      </c>
      <c r="B140" s="17">
        <v>0.82</v>
      </c>
      <c r="C140" s="24">
        <v>0.85</v>
      </c>
    </row>
    <row r="141" spans="1:3" x14ac:dyDescent="0.6">
      <c r="A141" s="1">
        <v>277</v>
      </c>
      <c r="B141" s="17">
        <v>0.71</v>
      </c>
      <c r="C141" s="24">
        <v>0.75</v>
      </c>
    </row>
    <row r="142" spans="1:3" x14ac:dyDescent="0.6">
      <c r="A142" s="1">
        <v>278</v>
      </c>
      <c r="B142" s="17">
        <v>0.61</v>
      </c>
      <c r="C142" s="24">
        <v>0.63</v>
      </c>
    </row>
    <row r="143" spans="1:3" x14ac:dyDescent="0.6">
      <c r="A143" s="1">
        <v>279</v>
      </c>
      <c r="B143" s="17">
        <v>0.73</v>
      </c>
      <c r="C143" s="24">
        <v>0.76</v>
      </c>
    </row>
    <row r="144" spans="1:3" x14ac:dyDescent="0.6">
      <c r="A144" s="1">
        <v>280</v>
      </c>
      <c r="B144" s="17">
        <v>0.77</v>
      </c>
      <c r="C144" s="24">
        <v>0.81</v>
      </c>
    </row>
    <row r="145" spans="1:3" x14ac:dyDescent="0.6">
      <c r="A145" s="1">
        <v>281</v>
      </c>
      <c r="B145" s="17">
        <v>0.69</v>
      </c>
      <c r="C145" s="24">
        <v>0.71</v>
      </c>
    </row>
    <row r="146" spans="1:3" x14ac:dyDescent="0.6">
      <c r="A146" s="1">
        <v>282</v>
      </c>
      <c r="B146" s="17">
        <v>0.82</v>
      </c>
      <c r="C146" s="24">
        <v>0.86</v>
      </c>
    </row>
    <row r="147" spans="1:3" x14ac:dyDescent="0.6">
      <c r="A147" s="1">
        <v>283</v>
      </c>
      <c r="B147" s="17">
        <v>0.75</v>
      </c>
      <c r="C147" s="24">
        <v>0.79</v>
      </c>
    </row>
    <row r="148" spans="1:3" x14ac:dyDescent="0.6">
      <c r="A148" s="1">
        <v>284</v>
      </c>
      <c r="B148" s="17">
        <v>0.87</v>
      </c>
      <c r="C148" s="24">
        <v>0.88</v>
      </c>
    </row>
    <row r="149" spans="1:3" x14ac:dyDescent="0.6">
      <c r="A149" s="1">
        <v>285</v>
      </c>
      <c r="B149" s="17">
        <v>0.78</v>
      </c>
      <c r="C149" s="24">
        <v>0.8</v>
      </c>
    </row>
    <row r="150" spans="1:3" x14ac:dyDescent="0.6">
      <c r="A150" s="1">
        <v>286</v>
      </c>
      <c r="B150" s="17">
        <v>0.76</v>
      </c>
      <c r="C150" s="24">
        <v>0.77</v>
      </c>
    </row>
    <row r="151" spans="1:3" x14ac:dyDescent="0.6">
      <c r="A151" s="1">
        <v>287</v>
      </c>
      <c r="B151" s="17">
        <v>0.77</v>
      </c>
      <c r="C151" s="24">
        <v>0.81</v>
      </c>
    </row>
    <row r="152" spans="1:3" x14ac:dyDescent="0.6">
      <c r="A152" s="1">
        <v>288</v>
      </c>
      <c r="B152" s="17">
        <v>0.66</v>
      </c>
      <c r="C152" s="24">
        <v>0.69000000000000006</v>
      </c>
    </row>
    <row r="153" spans="1:3" x14ac:dyDescent="0.6">
      <c r="A153" s="1">
        <v>289</v>
      </c>
      <c r="B153" s="17">
        <v>0.81</v>
      </c>
      <c r="C153" s="24">
        <v>0.84000000000000008</v>
      </c>
    </row>
    <row r="154" spans="1:3" x14ac:dyDescent="0.6">
      <c r="A154" s="1">
        <v>290</v>
      </c>
      <c r="B154" s="17">
        <v>0.8</v>
      </c>
      <c r="C154" s="24">
        <v>0.85000000000000009</v>
      </c>
    </row>
    <row r="155" spans="1:3" x14ac:dyDescent="0.6">
      <c r="A155" s="1">
        <v>291</v>
      </c>
      <c r="B155" s="17">
        <v>0.87</v>
      </c>
      <c r="C155" s="24">
        <v>0.91</v>
      </c>
    </row>
    <row r="156" spans="1:3" x14ac:dyDescent="0.6">
      <c r="A156" s="1">
        <v>292</v>
      </c>
      <c r="B156" s="17">
        <v>0.7</v>
      </c>
      <c r="C156" s="24">
        <v>0.73</v>
      </c>
    </row>
    <row r="157" spans="1:3" x14ac:dyDescent="0.6">
      <c r="A157" s="1">
        <v>293</v>
      </c>
      <c r="B157" s="17">
        <v>0.77</v>
      </c>
      <c r="C157" s="24">
        <v>0.79</v>
      </c>
    </row>
    <row r="158" spans="1:3" x14ac:dyDescent="0.6">
      <c r="A158" s="1">
        <v>294</v>
      </c>
      <c r="B158" s="17">
        <v>0.67</v>
      </c>
      <c r="C158" s="24">
        <v>0.70000000000000007</v>
      </c>
    </row>
    <row r="159" spans="1:3" x14ac:dyDescent="0.6">
      <c r="A159" s="1">
        <v>295</v>
      </c>
      <c r="B159" s="17">
        <v>0.87</v>
      </c>
      <c r="C159" s="24">
        <v>0.88</v>
      </c>
    </row>
    <row r="160" spans="1:3" x14ac:dyDescent="0.6">
      <c r="A160" s="1">
        <v>296</v>
      </c>
      <c r="B160" s="17">
        <v>0.81</v>
      </c>
      <c r="C160" s="24">
        <v>0.85000000000000009</v>
      </c>
    </row>
    <row r="161" spans="1:3" x14ac:dyDescent="0.6">
      <c r="A161" s="1">
        <v>297</v>
      </c>
      <c r="B161" s="17">
        <v>0.68</v>
      </c>
      <c r="C161" s="24">
        <v>0.69000000000000006</v>
      </c>
    </row>
    <row r="162" spans="1:3" x14ac:dyDescent="0.6">
      <c r="A162" s="1">
        <v>298</v>
      </c>
      <c r="B162" s="17">
        <v>0.73</v>
      </c>
      <c r="C162" s="24">
        <v>0.75</v>
      </c>
    </row>
    <row r="163" spans="1:3" x14ac:dyDescent="0.6">
      <c r="A163" s="1">
        <v>299</v>
      </c>
      <c r="B163" s="17">
        <v>0.89</v>
      </c>
      <c r="C163" s="24">
        <v>0.92</v>
      </c>
    </row>
    <row r="164" spans="1:3" x14ac:dyDescent="0.6">
      <c r="A164" s="1">
        <v>300</v>
      </c>
      <c r="B164" s="17">
        <v>0.69</v>
      </c>
      <c r="C164" s="24">
        <v>0.74</v>
      </c>
    </row>
    <row r="165" spans="1:3" x14ac:dyDescent="0.6">
      <c r="A165" s="1">
        <v>301</v>
      </c>
      <c r="B165" s="17">
        <v>0.68</v>
      </c>
      <c r="C165" s="24">
        <v>0.72000000000000008</v>
      </c>
    </row>
    <row r="166" spans="1:3" x14ac:dyDescent="0.6">
      <c r="A166" s="1">
        <v>302</v>
      </c>
      <c r="B166" s="17">
        <v>0.74</v>
      </c>
      <c r="C166" s="24">
        <v>0.79</v>
      </c>
    </row>
    <row r="167" spans="1:3" x14ac:dyDescent="0.6">
      <c r="A167" s="1">
        <v>303</v>
      </c>
      <c r="B167" s="17">
        <v>0.89</v>
      </c>
      <c r="C167" s="24">
        <v>0.91</v>
      </c>
    </row>
    <row r="168" spans="1:3" x14ac:dyDescent="0.6">
      <c r="A168" s="1">
        <v>304</v>
      </c>
      <c r="B168" s="17">
        <v>0.68</v>
      </c>
      <c r="C168" s="24">
        <v>0.72000000000000008</v>
      </c>
    </row>
    <row r="169" spans="1:3" x14ac:dyDescent="0.6">
      <c r="A169" s="1">
        <v>305</v>
      </c>
      <c r="B169" s="17">
        <v>0.77</v>
      </c>
      <c r="C169" s="24">
        <v>0.79</v>
      </c>
    </row>
    <row r="170" spans="1:3" x14ac:dyDescent="0.6">
      <c r="A170" s="1">
        <v>306</v>
      </c>
      <c r="B170" s="17">
        <v>0.82</v>
      </c>
      <c r="C170" s="24">
        <v>0.87</v>
      </c>
    </row>
    <row r="171" spans="1:3" x14ac:dyDescent="0.6">
      <c r="A171" s="1">
        <v>307</v>
      </c>
      <c r="B171" s="17">
        <v>0.62</v>
      </c>
      <c r="C171" s="24">
        <v>0.63</v>
      </c>
    </row>
    <row r="172" spans="1:3" x14ac:dyDescent="0.6">
      <c r="A172" s="1">
        <v>308</v>
      </c>
      <c r="B172" s="17">
        <v>0.66</v>
      </c>
      <c r="C172" s="24">
        <v>0.67</v>
      </c>
    </row>
    <row r="173" spans="1:3" x14ac:dyDescent="0.6">
      <c r="A173" s="1">
        <v>309</v>
      </c>
      <c r="B173" s="17">
        <v>0.63</v>
      </c>
      <c r="C173" s="24">
        <v>0.67</v>
      </c>
    </row>
    <row r="174" spans="1:3" x14ac:dyDescent="0.6">
      <c r="A174" s="1">
        <v>310</v>
      </c>
      <c r="B174" s="17">
        <v>0.84</v>
      </c>
      <c r="C174" s="24">
        <v>0.87</v>
      </c>
    </row>
    <row r="175" spans="1:3" x14ac:dyDescent="0.6">
      <c r="A175" s="1">
        <v>311</v>
      </c>
      <c r="B175" s="17">
        <v>0.88</v>
      </c>
      <c r="C175" s="24">
        <v>0.93</v>
      </c>
    </row>
    <row r="176" spans="1:3" x14ac:dyDescent="0.6">
      <c r="A176" s="1">
        <v>312</v>
      </c>
      <c r="B176" s="17">
        <v>0.77</v>
      </c>
      <c r="C176" s="24">
        <v>0.78</v>
      </c>
    </row>
    <row r="177" spans="1:3" x14ac:dyDescent="0.6">
      <c r="A177" s="1">
        <v>313</v>
      </c>
      <c r="B177" s="17">
        <v>0.61</v>
      </c>
      <c r="C177" s="24">
        <v>0.66</v>
      </c>
    </row>
    <row r="178" spans="1:3" x14ac:dyDescent="0.6">
      <c r="A178" s="1">
        <v>314</v>
      </c>
      <c r="B178" s="17">
        <v>0.81</v>
      </c>
      <c r="C178" s="24">
        <v>0.85000000000000009</v>
      </c>
    </row>
    <row r="179" spans="1:3" x14ac:dyDescent="0.6">
      <c r="A179" s="1">
        <v>315</v>
      </c>
      <c r="B179" s="17">
        <v>0.78</v>
      </c>
      <c r="C179" s="24">
        <v>0.83000000000000007</v>
      </c>
    </row>
    <row r="180" spans="1:3" x14ac:dyDescent="0.6">
      <c r="A180" s="1">
        <v>316</v>
      </c>
      <c r="B180" s="17">
        <v>0.61</v>
      </c>
      <c r="C180" s="24">
        <v>0.62</v>
      </c>
    </row>
    <row r="181" spans="1:3" x14ac:dyDescent="0.6">
      <c r="A181" s="1">
        <v>317</v>
      </c>
      <c r="B181" s="17">
        <v>0.66</v>
      </c>
      <c r="C181" s="24">
        <v>0.69000000000000006</v>
      </c>
    </row>
    <row r="182" spans="1:3" x14ac:dyDescent="0.6">
      <c r="A182" s="1">
        <v>318</v>
      </c>
      <c r="B182" s="17">
        <v>0.73</v>
      </c>
      <c r="C182" s="24">
        <v>0.75</v>
      </c>
    </row>
    <row r="183" spans="1:3" x14ac:dyDescent="0.6">
      <c r="A183" s="1">
        <v>319</v>
      </c>
      <c r="B183" s="17">
        <v>0.67</v>
      </c>
      <c r="C183" s="24">
        <v>0.71000000000000008</v>
      </c>
    </row>
    <row r="184" spans="1:3" x14ac:dyDescent="0.6">
      <c r="A184" s="1">
        <v>320</v>
      </c>
      <c r="B184" s="17">
        <v>0.74</v>
      </c>
      <c r="C184" s="24">
        <v>0.75</v>
      </c>
    </row>
    <row r="185" spans="1:3" x14ac:dyDescent="0.6">
      <c r="A185" s="1">
        <v>321</v>
      </c>
      <c r="B185" s="17">
        <v>0.74</v>
      </c>
      <c r="C185" s="24">
        <v>0.78</v>
      </c>
    </row>
    <row r="186" spans="1:3" x14ac:dyDescent="0.6">
      <c r="A186" s="1">
        <v>322</v>
      </c>
      <c r="B186" s="17">
        <v>0.76</v>
      </c>
      <c r="C186" s="24">
        <v>0.78</v>
      </c>
    </row>
    <row r="187" spans="1:3" x14ac:dyDescent="0.6">
      <c r="A187" s="1">
        <v>323</v>
      </c>
      <c r="B187" s="17">
        <v>0.71</v>
      </c>
      <c r="C187" s="24">
        <v>0.72</v>
      </c>
    </row>
    <row r="188" spans="1:3" x14ac:dyDescent="0.6">
      <c r="A188" s="1">
        <v>324</v>
      </c>
      <c r="B188" s="17">
        <v>0.85</v>
      </c>
      <c r="C188" s="24">
        <v>0.89</v>
      </c>
    </row>
    <row r="189" spans="1:3" x14ac:dyDescent="0.6">
      <c r="A189" s="1">
        <v>325</v>
      </c>
      <c r="B189" s="17">
        <v>0.71</v>
      </c>
      <c r="C189" s="24">
        <v>0.75</v>
      </c>
    </row>
    <row r="190" spans="1:3" x14ac:dyDescent="0.6">
      <c r="A190" s="1">
        <v>326</v>
      </c>
      <c r="B190" s="17">
        <v>0.87</v>
      </c>
      <c r="C190" s="24">
        <v>0.88</v>
      </c>
    </row>
    <row r="191" spans="1:3" x14ac:dyDescent="0.6">
      <c r="A191" s="1">
        <v>327</v>
      </c>
      <c r="B191" s="17">
        <v>0.84</v>
      </c>
      <c r="C191" s="24">
        <v>0.88</v>
      </c>
    </row>
    <row r="192" spans="1:3" x14ac:dyDescent="0.6">
      <c r="A192" s="1">
        <v>328</v>
      </c>
      <c r="B192" s="17">
        <v>0.62</v>
      </c>
      <c r="C192" s="24">
        <v>0.66</v>
      </c>
    </row>
    <row r="193" spans="1:3" x14ac:dyDescent="0.6">
      <c r="A193" s="1">
        <v>329</v>
      </c>
      <c r="B193" s="17">
        <v>0.67</v>
      </c>
      <c r="C193" s="24">
        <v>0.69000000000000006</v>
      </c>
    </row>
    <row r="194" spans="1:3" x14ac:dyDescent="0.6">
      <c r="A194" s="1">
        <v>330</v>
      </c>
      <c r="B194" s="17">
        <v>0.61</v>
      </c>
      <c r="C194" s="24">
        <v>0.64</v>
      </c>
    </row>
    <row r="195" spans="1:3" x14ac:dyDescent="0.6">
      <c r="A195" s="1">
        <v>331</v>
      </c>
      <c r="B195" s="17">
        <v>0.79</v>
      </c>
      <c r="C195" s="24">
        <v>0.8</v>
      </c>
    </row>
    <row r="196" spans="1:3" x14ac:dyDescent="0.6">
      <c r="A196" s="1">
        <v>332</v>
      </c>
      <c r="B196" s="17">
        <v>0.83</v>
      </c>
      <c r="C196" s="24">
        <v>0.84</v>
      </c>
    </row>
    <row r="197" spans="1:3" x14ac:dyDescent="0.6">
      <c r="A197" s="1">
        <v>333</v>
      </c>
      <c r="B197" s="17">
        <v>0.82</v>
      </c>
      <c r="C197" s="24">
        <v>0.84</v>
      </c>
    </row>
    <row r="198" spans="1:3" x14ac:dyDescent="0.6">
      <c r="A198" s="1">
        <v>334</v>
      </c>
      <c r="B198" s="17">
        <v>0.87</v>
      </c>
      <c r="C198" s="24">
        <v>0.88</v>
      </c>
    </row>
    <row r="199" spans="1:3" x14ac:dyDescent="0.6">
      <c r="A199" s="1">
        <v>335</v>
      </c>
      <c r="B199" s="17">
        <v>0.72</v>
      </c>
      <c r="C199" s="24">
        <v>0.74</v>
      </c>
    </row>
    <row r="200" spans="1:3" x14ac:dyDescent="0.6">
      <c r="A200" s="1">
        <v>336</v>
      </c>
      <c r="B200" s="17">
        <v>0.82</v>
      </c>
      <c r="C200" s="24">
        <v>0.83</v>
      </c>
    </row>
    <row r="201" spans="1:3" x14ac:dyDescent="0.6">
      <c r="A201" s="1">
        <v>337</v>
      </c>
      <c r="B201" s="17">
        <v>0.65</v>
      </c>
      <c r="C201" s="24">
        <v>0.70000000000000007</v>
      </c>
    </row>
    <row r="202" spans="1:3" x14ac:dyDescent="0.6">
      <c r="A202" s="1">
        <v>338</v>
      </c>
      <c r="B202" s="17">
        <v>0.82</v>
      </c>
      <c r="C202" s="24">
        <v>0.87</v>
      </c>
    </row>
    <row r="203" spans="1:3" x14ac:dyDescent="0.6">
      <c r="A203" s="1">
        <v>339</v>
      </c>
      <c r="B203" s="17">
        <v>0.61</v>
      </c>
      <c r="C203" s="24">
        <v>0.63</v>
      </c>
    </row>
    <row r="204" spans="1:3" x14ac:dyDescent="0.6">
      <c r="A204" s="1">
        <v>340</v>
      </c>
      <c r="B204" s="17">
        <v>0.72</v>
      </c>
      <c r="C204" s="24">
        <v>0.75</v>
      </c>
    </row>
    <row r="205" spans="1:3" x14ac:dyDescent="0.6">
      <c r="A205" s="1">
        <v>341</v>
      </c>
      <c r="B205" s="17">
        <v>0.85</v>
      </c>
      <c r="C205" s="24">
        <v>0.86</v>
      </c>
    </row>
    <row r="206" spans="1:3" x14ac:dyDescent="0.6">
      <c r="A206" s="1">
        <v>342</v>
      </c>
      <c r="B206" s="17">
        <v>0.79</v>
      </c>
      <c r="C206" s="24">
        <v>0.84000000000000008</v>
      </c>
    </row>
    <row r="207" spans="1:3" x14ac:dyDescent="0.6">
      <c r="A207" s="1">
        <v>343</v>
      </c>
      <c r="B207" s="17">
        <v>0.86</v>
      </c>
      <c r="C207" s="24">
        <v>0.9</v>
      </c>
    </row>
    <row r="208" spans="1:3" x14ac:dyDescent="0.6">
      <c r="A208" s="1">
        <v>344</v>
      </c>
      <c r="B208" s="17">
        <v>0.77</v>
      </c>
      <c r="C208" s="24">
        <v>0.79</v>
      </c>
    </row>
    <row r="209" spans="1:3" x14ac:dyDescent="0.6">
      <c r="A209" s="1">
        <v>345</v>
      </c>
      <c r="B209" s="17">
        <v>0.87</v>
      </c>
      <c r="C209" s="24">
        <v>0.88</v>
      </c>
    </row>
    <row r="210" spans="1:3" x14ac:dyDescent="0.6">
      <c r="A210" s="1">
        <v>346</v>
      </c>
      <c r="B210" s="17">
        <v>0.63</v>
      </c>
      <c r="C210" s="24">
        <v>0.65</v>
      </c>
    </row>
    <row r="211" spans="1:3" x14ac:dyDescent="0.6">
      <c r="A211" s="1">
        <v>347</v>
      </c>
      <c r="B211" s="17">
        <v>0.83</v>
      </c>
      <c r="C211" s="24">
        <v>0.85</v>
      </c>
    </row>
    <row r="212" spans="1:3" x14ac:dyDescent="0.6">
      <c r="A212" s="1">
        <v>348</v>
      </c>
      <c r="B212" s="17">
        <v>0.63</v>
      </c>
      <c r="C212" s="24">
        <v>0.66</v>
      </c>
    </row>
    <row r="213" spans="1:3" x14ac:dyDescent="0.6">
      <c r="A213" s="1">
        <v>349</v>
      </c>
      <c r="B213" s="17">
        <v>0.71</v>
      </c>
      <c r="C213" s="24">
        <v>0.73</v>
      </c>
    </row>
    <row r="214" spans="1:3" x14ac:dyDescent="0.6">
      <c r="A214" s="1">
        <v>350</v>
      </c>
      <c r="B214" s="17">
        <v>0.83</v>
      </c>
      <c r="C214" s="24">
        <v>0.85</v>
      </c>
    </row>
    <row r="215" spans="1:3" x14ac:dyDescent="0.6">
      <c r="A215" s="1">
        <v>351</v>
      </c>
      <c r="B215" s="17">
        <v>0.82</v>
      </c>
      <c r="C215" s="24">
        <v>0.86</v>
      </c>
    </row>
    <row r="216" spans="1:3" x14ac:dyDescent="0.6">
      <c r="A216" s="1">
        <v>352</v>
      </c>
      <c r="B216" s="17">
        <v>0.82</v>
      </c>
      <c r="C216" s="24">
        <v>0.87</v>
      </c>
    </row>
    <row r="217" spans="1:3" x14ac:dyDescent="0.6">
      <c r="A217" s="1">
        <v>353</v>
      </c>
      <c r="B217" s="17">
        <v>0.71</v>
      </c>
      <c r="C217" s="24">
        <v>0.75</v>
      </c>
    </row>
    <row r="218" spans="1:3" x14ac:dyDescent="0.6">
      <c r="A218" s="1">
        <v>354</v>
      </c>
      <c r="B218" s="17">
        <v>0.73</v>
      </c>
      <c r="C218" s="24">
        <v>0.74</v>
      </c>
    </row>
    <row r="219" spans="1:3" x14ac:dyDescent="0.6">
      <c r="A219" s="1">
        <v>355</v>
      </c>
      <c r="B219" s="17">
        <v>0.73</v>
      </c>
      <c r="C219" s="24">
        <v>0.76</v>
      </c>
    </row>
    <row r="220" spans="1:3" x14ac:dyDescent="0.6">
      <c r="A220" s="1">
        <v>356</v>
      </c>
      <c r="B220" s="17">
        <v>0.83</v>
      </c>
      <c r="C220" s="24">
        <v>0.86</v>
      </c>
    </row>
    <row r="221" spans="1:3" x14ac:dyDescent="0.6">
      <c r="A221" s="1">
        <v>357</v>
      </c>
      <c r="B221" s="17">
        <v>0.67</v>
      </c>
      <c r="C221" s="24">
        <v>0.71000000000000008</v>
      </c>
    </row>
    <row r="222" spans="1:3" x14ac:dyDescent="0.6">
      <c r="A222" s="1">
        <v>358</v>
      </c>
      <c r="B222" s="17">
        <v>0.87</v>
      </c>
      <c r="C222" s="24">
        <v>0.88</v>
      </c>
    </row>
    <row r="223" spans="1:3" x14ac:dyDescent="0.6">
      <c r="A223" s="1">
        <v>359</v>
      </c>
      <c r="B223" s="17">
        <v>0.8</v>
      </c>
      <c r="C223" s="24">
        <v>0.82000000000000006</v>
      </c>
    </row>
    <row r="224" spans="1:3" x14ac:dyDescent="0.6">
      <c r="A224" s="1">
        <v>360</v>
      </c>
      <c r="B224" s="17">
        <v>0.74</v>
      </c>
      <c r="C224" s="24">
        <v>0.77</v>
      </c>
    </row>
    <row r="225" spans="1:3" x14ac:dyDescent="0.6">
      <c r="A225" s="1">
        <v>361</v>
      </c>
      <c r="B225" s="17">
        <v>0.8</v>
      </c>
      <c r="C225" s="24">
        <v>0.82000000000000006</v>
      </c>
    </row>
    <row r="226" spans="1:3" x14ac:dyDescent="0.6">
      <c r="A226" s="1">
        <v>362</v>
      </c>
      <c r="B226" s="17">
        <v>0.68</v>
      </c>
      <c r="C226" s="24">
        <v>0.70000000000000007</v>
      </c>
    </row>
    <row r="227" spans="1:3" x14ac:dyDescent="0.6">
      <c r="A227" s="1">
        <v>363</v>
      </c>
      <c r="B227" s="17">
        <v>0.71</v>
      </c>
      <c r="C227" s="24">
        <v>0.74</v>
      </c>
    </row>
    <row r="228" spans="1:3" x14ac:dyDescent="0.6">
      <c r="A228" s="1">
        <v>364</v>
      </c>
      <c r="B228" s="17">
        <v>0.84</v>
      </c>
      <c r="C228" s="24">
        <v>0.89</v>
      </c>
    </row>
    <row r="229" spans="1:3" x14ac:dyDescent="0.6">
      <c r="A229" s="1">
        <v>365</v>
      </c>
      <c r="B229" s="17">
        <v>0.74</v>
      </c>
      <c r="C229" s="24">
        <v>0.75</v>
      </c>
    </row>
    <row r="230" spans="1:3" x14ac:dyDescent="0.6">
      <c r="A230" s="1">
        <v>366</v>
      </c>
      <c r="B230" s="17">
        <v>0.61</v>
      </c>
      <c r="C230" s="24">
        <v>0.66</v>
      </c>
    </row>
    <row r="231" spans="1:3" x14ac:dyDescent="0.6">
      <c r="A231" s="1">
        <v>367</v>
      </c>
      <c r="B231" s="17">
        <v>0.65</v>
      </c>
      <c r="C231" s="24">
        <v>0.69000000000000006</v>
      </c>
    </row>
    <row r="232" spans="1:3" x14ac:dyDescent="0.6">
      <c r="A232" s="1">
        <v>368</v>
      </c>
      <c r="B232" s="17">
        <v>0.74</v>
      </c>
      <c r="C232" s="24">
        <v>0.76</v>
      </c>
    </row>
    <row r="233" spans="1:3" x14ac:dyDescent="0.6">
      <c r="A233" s="1">
        <v>369</v>
      </c>
      <c r="B233" s="17">
        <v>0.85</v>
      </c>
      <c r="C233" s="24">
        <v>0.87</v>
      </c>
    </row>
    <row r="234" spans="1:3" x14ac:dyDescent="0.6">
      <c r="A234" s="1">
        <v>370</v>
      </c>
      <c r="B234" s="17">
        <v>0.9</v>
      </c>
      <c r="C234" s="24">
        <v>0.93</v>
      </c>
    </row>
    <row r="235" spans="1:3" x14ac:dyDescent="0.6">
      <c r="A235" s="1">
        <v>371</v>
      </c>
      <c r="B235" s="17">
        <v>0.79</v>
      </c>
      <c r="C235" s="24">
        <v>0.83000000000000007</v>
      </c>
    </row>
    <row r="236" spans="1:3" x14ac:dyDescent="0.6">
      <c r="A236" s="1">
        <v>372</v>
      </c>
      <c r="B236" s="17">
        <v>0.83</v>
      </c>
      <c r="C236" s="24">
        <v>0.88</v>
      </c>
    </row>
    <row r="237" spans="1:3" x14ac:dyDescent="0.6">
      <c r="A237" s="1">
        <v>373</v>
      </c>
      <c r="B237" s="17">
        <v>0.85</v>
      </c>
      <c r="C237" s="24">
        <v>0.87</v>
      </c>
    </row>
    <row r="238" spans="1:3" x14ac:dyDescent="0.6">
      <c r="A238" s="1">
        <v>374</v>
      </c>
      <c r="B238" s="17">
        <v>0.7</v>
      </c>
      <c r="C238" s="24">
        <v>0.72</v>
      </c>
    </row>
    <row r="239" spans="1:3" x14ac:dyDescent="0.6">
      <c r="A239" s="1">
        <v>375</v>
      </c>
      <c r="B239" s="17">
        <v>0.82</v>
      </c>
      <c r="C239" s="24">
        <v>0.87</v>
      </c>
    </row>
    <row r="240" spans="1:3" x14ac:dyDescent="0.6">
      <c r="A240" s="1">
        <v>376</v>
      </c>
      <c r="B240" s="17">
        <v>0.76</v>
      </c>
      <c r="C240" s="24">
        <v>0.81</v>
      </c>
    </row>
    <row r="241" spans="1:3" x14ac:dyDescent="0.6">
      <c r="A241" s="1">
        <v>377</v>
      </c>
      <c r="B241" s="17">
        <v>0.71</v>
      </c>
      <c r="C241" s="24">
        <v>0.75</v>
      </c>
    </row>
    <row r="242" spans="1:3" x14ac:dyDescent="0.6">
      <c r="A242" s="1">
        <v>378</v>
      </c>
      <c r="B242" s="17">
        <v>0.71</v>
      </c>
      <c r="C242" s="24">
        <v>0.75</v>
      </c>
    </row>
    <row r="243" spans="1:3" x14ac:dyDescent="0.6">
      <c r="A243" s="1">
        <v>379</v>
      </c>
      <c r="B243" s="17">
        <v>0.67</v>
      </c>
      <c r="C243" s="24">
        <v>0.68</v>
      </c>
    </row>
    <row r="244" spans="1:3" x14ac:dyDescent="0.6">
      <c r="A244" s="1">
        <v>380</v>
      </c>
      <c r="B244" s="17">
        <v>0.76</v>
      </c>
      <c r="C244" s="24">
        <v>0.78</v>
      </c>
    </row>
    <row r="245" spans="1:3" x14ac:dyDescent="0.6">
      <c r="A245" s="1">
        <v>381</v>
      </c>
      <c r="B245" s="17">
        <v>0.7</v>
      </c>
      <c r="C245" s="24">
        <v>0.72</v>
      </c>
    </row>
    <row r="246" spans="1:3" x14ac:dyDescent="0.6">
      <c r="A246" s="1">
        <v>382</v>
      </c>
      <c r="B246" s="17">
        <v>0.84</v>
      </c>
      <c r="C246" s="24">
        <v>0.89</v>
      </c>
    </row>
    <row r="247" spans="1:3" x14ac:dyDescent="0.6">
      <c r="A247" s="1">
        <v>383</v>
      </c>
      <c r="B247" s="17">
        <v>0.62</v>
      </c>
      <c r="C247" s="24">
        <v>0.64</v>
      </c>
    </row>
    <row r="248" spans="1:3" x14ac:dyDescent="0.6">
      <c r="A248" s="1">
        <v>384</v>
      </c>
      <c r="B248" s="17">
        <v>0.62</v>
      </c>
      <c r="C248" s="24">
        <v>0.65</v>
      </c>
    </row>
    <row r="249" spans="1:3" x14ac:dyDescent="0.6">
      <c r="A249" s="1">
        <v>385</v>
      </c>
      <c r="B249" s="17">
        <v>0.85</v>
      </c>
      <c r="C249" s="24">
        <v>0.89</v>
      </c>
    </row>
    <row r="250" spans="1:3" x14ac:dyDescent="0.6">
      <c r="A250" s="1">
        <v>386</v>
      </c>
      <c r="B250" s="17">
        <v>0.64</v>
      </c>
      <c r="C250" s="24">
        <v>0.66</v>
      </c>
    </row>
    <row r="251" spans="1:3" x14ac:dyDescent="0.6">
      <c r="A251" s="1">
        <v>387</v>
      </c>
      <c r="B251" s="17">
        <v>0.8</v>
      </c>
      <c r="C251" s="24">
        <v>0.81</v>
      </c>
    </row>
    <row r="252" spans="1:3" x14ac:dyDescent="0.6">
      <c r="A252" s="1">
        <v>388</v>
      </c>
      <c r="B252" s="17">
        <v>0.64</v>
      </c>
      <c r="C252" s="24">
        <v>0.65</v>
      </c>
    </row>
    <row r="253" spans="1:3" x14ac:dyDescent="0.6">
      <c r="A253" s="1">
        <v>389</v>
      </c>
      <c r="B253" s="17">
        <v>0.76</v>
      </c>
      <c r="C253" s="24">
        <v>0.79</v>
      </c>
    </row>
    <row r="254" spans="1:3" x14ac:dyDescent="0.6">
      <c r="A254" s="1">
        <v>390</v>
      </c>
      <c r="B254" s="17">
        <v>0.62</v>
      </c>
      <c r="C254" s="24">
        <v>0.67</v>
      </c>
    </row>
    <row r="255" spans="1:3" x14ac:dyDescent="0.6">
      <c r="A255" s="1">
        <v>391</v>
      </c>
      <c r="B255" s="17">
        <v>0.79</v>
      </c>
      <c r="C255" s="24">
        <v>0.82000000000000006</v>
      </c>
    </row>
    <row r="256" spans="1:3" x14ac:dyDescent="0.6">
      <c r="A256" s="1">
        <v>392</v>
      </c>
      <c r="B256" s="17">
        <v>0.75</v>
      </c>
      <c r="C256" s="24">
        <v>0.78</v>
      </c>
    </row>
    <row r="257" spans="1:3" x14ac:dyDescent="0.6">
      <c r="A257" s="1">
        <v>393</v>
      </c>
      <c r="B257" s="17">
        <v>0.79</v>
      </c>
      <c r="C257" s="24">
        <v>0.83000000000000007</v>
      </c>
    </row>
    <row r="258" spans="1:3" x14ac:dyDescent="0.6">
      <c r="A258" s="1">
        <v>394</v>
      </c>
      <c r="B258" s="17">
        <v>0.75</v>
      </c>
      <c r="C258" s="24">
        <v>0.77</v>
      </c>
    </row>
    <row r="259" spans="1:3" x14ac:dyDescent="0.6">
      <c r="A259" s="1">
        <v>395</v>
      </c>
      <c r="B259" s="17">
        <v>0.85</v>
      </c>
      <c r="C259" s="24">
        <v>0.9</v>
      </c>
    </row>
    <row r="260" spans="1:3" x14ac:dyDescent="0.6">
      <c r="A260" s="1">
        <v>396</v>
      </c>
      <c r="B260" s="17">
        <v>0.7</v>
      </c>
      <c r="C260" s="24">
        <v>0.72</v>
      </c>
    </row>
    <row r="261" spans="1:3" x14ac:dyDescent="0.6">
      <c r="A261" s="1">
        <v>397</v>
      </c>
      <c r="B261" s="17">
        <v>0.62</v>
      </c>
      <c r="C261" s="24">
        <v>0.65</v>
      </c>
    </row>
    <row r="262" spans="1:3" x14ac:dyDescent="0.6">
      <c r="A262" s="1">
        <v>398</v>
      </c>
      <c r="B262" s="17">
        <v>0.71</v>
      </c>
      <c r="C262" s="24">
        <v>0.72</v>
      </c>
    </row>
    <row r="263" spans="1:3" x14ac:dyDescent="0.6">
      <c r="A263" s="1">
        <v>399</v>
      </c>
      <c r="B263" s="17">
        <v>0.84</v>
      </c>
      <c r="C263" s="24">
        <v>0.86</v>
      </c>
    </row>
    <row r="264" spans="1:3" x14ac:dyDescent="0.6">
      <c r="A264" s="1">
        <v>400</v>
      </c>
      <c r="B264" s="17">
        <v>0.65</v>
      </c>
      <c r="C264" s="24">
        <v>0.66</v>
      </c>
    </row>
    <row r="265" spans="1:3" x14ac:dyDescent="0.6">
      <c r="A265" s="1">
        <v>401</v>
      </c>
      <c r="B265" s="17">
        <v>0.78</v>
      </c>
      <c r="C265" s="24">
        <v>0.82000000000000006</v>
      </c>
    </row>
    <row r="266" spans="1:3" x14ac:dyDescent="0.6">
      <c r="A266" s="1">
        <v>402</v>
      </c>
      <c r="B266" s="17">
        <v>0.87</v>
      </c>
      <c r="C266" s="24">
        <v>0.88</v>
      </c>
    </row>
    <row r="267" spans="1:3" x14ac:dyDescent="0.6">
      <c r="A267" s="1">
        <v>403</v>
      </c>
      <c r="B267" s="17">
        <v>0.66</v>
      </c>
      <c r="C267" s="24">
        <v>0.71000000000000008</v>
      </c>
    </row>
    <row r="268" spans="1:3" x14ac:dyDescent="0.6">
      <c r="A268" s="1">
        <v>404</v>
      </c>
      <c r="B268" s="17">
        <v>0.82</v>
      </c>
      <c r="C268" s="24">
        <v>0.86</v>
      </c>
    </row>
    <row r="269" spans="1:3" x14ac:dyDescent="0.6">
      <c r="A269" s="1">
        <v>405</v>
      </c>
      <c r="B269" s="17">
        <v>0.73</v>
      </c>
      <c r="C269" s="24">
        <v>0.74</v>
      </c>
    </row>
    <row r="270" spans="1:3" x14ac:dyDescent="0.6">
      <c r="A270" s="1">
        <v>406</v>
      </c>
      <c r="B270" s="17">
        <v>0.76</v>
      </c>
      <c r="C270" s="24">
        <v>0.79</v>
      </c>
    </row>
    <row r="271" spans="1:3" x14ac:dyDescent="0.6">
      <c r="A271" s="1">
        <v>407</v>
      </c>
      <c r="B271" s="17">
        <v>0.68</v>
      </c>
      <c r="C271" s="24">
        <v>0.70000000000000007</v>
      </c>
    </row>
    <row r="272" spans="1:3" x14ac:dyDescent="0.6">
      <c r="A272" s="1">
        <v>408</v>
      </c>
      <c r="B272" s="17">
        <v>0.7</v>
      </c>
      <c r="C272" s="24">
        <v>0.72</v>
      </c>
    </row>
    <row r="273" spans="1:3" x14ac:dyDescent="0.6">
      <c r="A273" s="1">
        <v>409</v>
      </c>
      <c r="B273" s="17">
        <v>0.87</v>
      </c>
      <c r="C273" s="24">
        <v>0.92</v>
      </c>
    </row>
    <row r="274" spans="1:3" x14ac:dyDescent="0.6">
      <c r="A274" s="1">
        <v>410</v>
      </c>
      <c r="B274" s="17">
        <v>0.69</v>
      </c>
      <c r="C274" s="24">
        <v>0.71</v>
      </c>
    </row>
    <row r="275" spans="1:3" x14ac:dyDescent="0.6">
      <c r="A275" s="1">
        <v>411</v>
      </c>
      <c r="B275" s="17">
        <v>0.78</v>
      </c>
      <c r="C275" s="24">
        <v>0.83000000000000007</v>
      </c>
    </row>
    <row r="276" spans="1:3" x14ac:dyDescent="0.6">
      <c r="A276" s="1">
        <v>412</v>
      </c>
      <c r="B276" s="17">
        <v>0.67</v>
      </c>
      <c r="C276" s="24">
        <v>0.72000000000000008</v>
      </c>
    </row>
    <row r="277" spans="1:3" x14ac:dyDescent="0.6">
      <c r="A277" s="1">
        <v>413</v>
      </c>
      <c r="B277" s="17">
        <v>0.78</v>
      </c>
      <c r="C277" s="24">
        <v>0.81</v>
      </c>
    </row>
    <row r="278" spans="1:3" x14ac:dyDescent="0.6">
      <c r="A278" s="1">
        <v>414</v>
      </c>
      <c r="B278" s="17">
        <v>0.73</v>
      </c>
      <c r="C278" s="24">
        <v>0.75</v>
      </c>
    </row>
    <row r="279" spans="1:3" x14ac:dyDescent="0.6">
      <c r="A279" s="1">
        <v>415</v>
      </c>
      <c r="B279" s="17">
        <v>0.67</v>
      </c>
      <c r="C279" s="24">
        <v>0.68</v>
      </c>
    </row>
    <row r="280" spans="1:3" x14ac:dyDescent="0.6">
      <c r="A280" s="1">
        <v>416</v>
      </c>
      <c r="B280" s="17">
        <v>0.84</v>
      </c>
      <c r="C280" s="24">
        <v>0.87</v>
      </c>
    </row>
    <row r="281" spans="1:3" x14ac:dyDescent="0.6">
      <c r="A281" s="1">
        <v>417</v>
      </c>
      <c r="B281" s="17">
        <v>0.65</v>
      </c>
      <c r="C281" s="24">
        <v>0.69000000000000006</v>
      </c>
    </row>
    <row r="282" spans="1:3" x14ac:dyDescent="0.6">
      <c r="A282" s="1">
        <v>418</v>
      </c>
      <c r="B282" s="17">
        <v>0.79</v>
      </c>
      <c r="C282" s="24">
        <v>0.82000000000000006</v>
      </c>
    </row>
    <row r="283" spans="1:3" x14ac:dyDescent="0.6">
      <c r="A283" s="1">
        <v>419</v>
      </c>
      <c r="B283" s="17">
        <v>0.71</v>
      </c>
      <c r="C283" s="24">
        <v>0.74</v>
      </c>
    </row>
    <row r="284" spans="1:3" x14ac:dyDescent="0.6">
      <c r="A284" s="1">
        <v>420</v>
      </c>
      <c r="B284" s="17">
        <v>0.6</v>
      </c>
      <c r="C284" s="24">
        <v>0.63</v>
      </c>
    </row>
    <row r="285" spans="1:3" x14ac:dyDescent="0.6">
      <c r="A285" s="1">
        <v>421</v>
      </c>
      <c r="B285" s="17">
        <v>0.89</v>
      </c>
      <c r="C285" s="24">
        <v>0.94000000000000006</v>
      </c>
    </row>
    <row r="286" spans="1:3" x14ac:dyDescent="0.6">
      <c r="A286" s="1">
        <v>422</v>
      </c>
      <c r="B286" s="17">
        <v>0.79</v>
      </c>
      <c r="C286" s="24">
        <v>0.8</v>
      </c>
    </row>
    <row r="287" spans="1:3" x14ac:dyDescent="0.6">
      <c r="A287" s="1">
        <v>423</v>
      </c>
      <c r="B287" s="17">
        <v>0.76</v>
      </c>
      <c r="C287" s="24">
        <v>0.77</v>
      </c>
    </row>
    <row r="288" spans="1:3" x14ac:dyDescent="0.6">
      <c r="A288" s="1">
        <v>424</v>
      </c>
      <c r="B288" s="17">
        <v>0.89</v>
      </c>
      <c r="C288" s="24">
        <v>0.9</v>
      </c>
    </row>
    <row r="289" spans="1:3" x14ac:dyDescent="0.6">
      <c r="A289" s="1">
        <v>425</v>
      </c>
      <c r="B289" s="17">
        <v>0.68</v>
      </c>
      <c r="C289" s="24">
        <v>0.69000000000000006</v>
      </c>
    </row>
    <row r="290" spans="1:3" x14ac:dyDescent="0.6">
      <c r="A290" s="1">
        <v>426</v>
      </c>
      <c r="B290" s="17">
        <v>0.6</v>
      </c>
      <c r="C290" s="24">
        <v>0.62</v>
      </c>
    </row>
    <row r="291" spans="1:3" x14ac:dyDescent="0.6">
      <c r="A291" s="1">
        <v>427</v>
      </c>
      <c r="B291" s="17">
        <v>0.83</v>
      </c>
      <c r="C291" s="24">
        <v>0.86</v>
      </c>
    </row>
    <row r="292" spans="1:3" x14ac:dyDescent="0.6">
      <c r="A292" s="1">
        <v>428</v>
      </c>
      <c r="B292" s="17">
        <v>0.84</v>
      </c>
      <c r="C292" s="24">
        <v>0.87</v>
      </c>
    </row>
    <row r="293" spans="1:3" x14ac:dyDescent="0.6">
      <c r="A293" s="1">
        <v>429</v>
      </c>
      <c r="B293" s="17">
        <v>0.64</v>
      </c>
      <c r="C293" s="24">
        <v>0.69000000000000006</v>
      </c>
    </row>
    <row r="294" spans="1:3" x14ac:dyDescent="0.6">
      <c r="A294" s="1">
        <v>430</v>
      </c>
      <c r="B294" s="17">
        <v>0.63</v>
      </c>
      <c r="C294" s="24">
        <v>0.65</v>
      </c>
    </row>
    <row r="295" spans="1:3" x14ac:dyDescent="0.6">
      <c r="A295" s="1">
        <v>431</v>
      </c>
      <c r="B295" s="17">
        <v>0.63</v>
      </c>
      <c r="C295" s="24">
        <v>0.67</v>
      </c>
    </row>
    <row r="296" spans="1:3" x14ac:dyDescent="0.6">
      <c r="A296" s="1">
        <v>432</v>
      </c>
      <c r="B296" s="17">
        <v>0.88</v>
      </c>
      <c r="C296" s="24">
        <v>0.89</v>
      </c>
    </row>
    <row r="297" spans="1:3" x14ac:dyDescent="0.6">
      <c r="A297" s="1">
        <v>433</v>
      </c>
      <c r="B297" s="17">
        <v>0.77</v>
      </c>
      <c r="C297" s="24">
        <v>0.82000000000000006</v>
      </c>
    </row>
    <row r="298" spans="1:3" x14ac:dyDescent="0.6">
      <c r="A298" s="1">
        <v>434</v>
      </c>
      <c r="B298" s="17">
        <v>0.77</v>
      </c>
      <c r="C298" s="24">
        <v>0.81</v>
      </c>
    </row>
    <row r="299" spans="1:3" x14ac:dyDescent="0.6">
      <c r="A299" s="1">
        <v>435</v>
      </c>
      <c r="B299" s="17">
        <v>0.79</v>
      </c>
      <c r="C299" s="24">
        <v>0.83000000000000007</v>
      </c>
    </row>
    <row r="300" spans="1:3" x14ac:dyDescent="0.6">
      <c r="A300" s="1">
        <v>436</v>
      </c>
      <c r="B300" s="17">
        <v>0.74</v>
      </c>
      <c r="C300" s="24">
        <v>0.75</v>
      </c>
    </row>
    <row r="301" spans="1:3" x14ac:dyDescent="0.6">
      <c r="A301" s="1">
        <v>437</v>
      </c>
      <c r="B301" s="17">
        <v>0.83</v>
      </c>
      <c r="C301" s="24">
        <v>0.85</v>
      </c>
    </row>
    <row r="302" spans="1:3" x14ac:dyDescent="0.6">
      <c r="A302" s="1">
        <v>438</v>
      </c>
      <c r="B302" s="17">
        <v>0.89</v>
      </c>
      <c r="C302" s="24">
        <v>0.93</v>
      </c>
    </row>
    <row r="303" spans="1:3" x14ac:dyDescent="0.6">
      <c r="A303" s="1">
        <v>439</v>
      </c>
      <c r="B303" s="17">
        <v>0.79</v>
      </c>
      <c r="C303" s="24">
        <v>0.82000000000000006</v>
      </c>
    </row>
    <row r="304" spans="1:3" x14ac:dyDescent="0.6">
      <c r="A304" s="1">
        <v>440</v>
      </c>
      <c r="B304" s="17">
        <v>0.74</v>
      </c>
      <c r="C304" s="24">
        <v>0.76</v>
      </c>
    </row>
    <row r="305" spans="1:3" x14ac:dyDescent="0.6">
      <c r="A305" s="1">
        <v>441</v>
      </c>
      <c r="B305" s="17">
        <v>0.89</v>
      </c>
      <c r="C305" s="24">
        <v>0.92</v>
      </c>
    </row>
    <row r="306" spans="1:3" x14ac:dyDescent="0.6">
      <c r="A306" s="1">
        <v>442</v>
      </c>
      <c r="B306" s="17">
        <v>0.9</v>
      </c>
      <c r="C306" s="24">
        <v>0.94000000000000006</v>
      </c>
    </row>
    <row r="307" spans="1:3" x14ac:dyDescent="0.6">
      <c r="A307" s="1">
        <v>443</v>
      </c>
      <c r="B307" s="17">
        <v>0.64</v>
      </c>
      <c r="C307" s="24">
        <v>0.69000000000000006</v>
      </c>
    </row>
    <row r="308" spans="1:3" x14ac:dyDescent="0.6">
      <c r="A308" s="1">
        <v>444</v>
      </c>
      <c r="B308" s="17">
        <v>0.73</v>
      </c>
      <c r="C308" s="24">
        <v>0.75</v>
      </c>
    </row>
    <row r="309" spans="1:3" x14ac:dyDescent="0.6">
      <c r="A309" s="1">
        <v>445</v>
      </c>
      <c r="B309" s="17">
        <v>0.61</v>
      </c>
      <c r="C309" s="24">
        <v>0.62</v>
      </c>
    </row>
    <row r="310" spans="1:3" x14ac:dyDescent="0.6">
      <c r="A310" s="1">
        <v>446</v>
      </c>
      <c r="B310" s="17">
        <v>0.8</v>
      </c>
      <c r="C310" s="24">
        <v>0.83000000000000007</v>
      </c>
    </row>
    <row r="311" spans="1:3" x14ac:dyDescent="0.6">
      <c r="A311" s="1">
        <v>447</v>
      </c>
      <c r="B311" s="17">
        <v>0.86</v>
      </c>
      <c r="C311" s="24">
        <v>0.91</v>
      </c>
    </row>
    <row r="312" spans="1:3" x14ac:dyDescent="0.6">
      <c r="A312" s="1">
        <v>448</v>
      </c>
      <c r="B312" s="17">
        <v>0.76</v>
      </c>
      <c r="C312" s="24">
        <v>0.79</v>
      </c>
    </row>
    <row r="313" spans="1:3" x14ac:dyDescent="0.6">
      <c r="A313" s="1">
        <v>449</v>
      </c>
      <c r="B313" s="17">
        <v>0.81</v>
      </c>
      <c r="C313" s="24">
        <v>0.85000000000000009</v>
      </c>
    </row>
    <row r="314" spans="1:3" x14ac:dyDescent="0.6">
      <c r="A314" s="1">
        <v>450</v>
      </c>
      <c r="B314" s="17">
        <v>0.76</v>
      </c>
      <c r="C314" s="24">
        <v>0.8</v>
      </c>
    </row>
    <row r="315" spans="1:3" x14ac:dyDescent="0.6">
      <c r="A315" s="1">
        <v>451</v>
      </c>
      <c r="B315" s="17">
        <v>0.82</v>
      </c>
      <c r="C315" s="24">
        <v>0.83</v>
      </c>
    </row>
    <row r="316" spans="1:3" x14ac:dyDescent="0.6">
      <c r="A316" s="1">
        <v>452</v>
      </c>
      <c r="B316" s="17">
        <v>0.73</v>
      </c>
      <c r="C316" s="24">
        <v>0.78</v>
      </c>
    </row>
    <row r="317" spans="1:3" x14ac:dyDescent="0.6">
      <c r="A317" s="1">
        <v>453</v>
      </c>
      <c r="B317" s="17">
        <v>0.69</v>
      </c>
      <c r="C317" s="24">
        <v>0.71</v>
      </c>
    </row>
    <row r="318" spans="1:3" x14ac:dyDescent="0.6">
      <c r="A318" s="1">
        <v>454</v>
      </c>
      <c r="B318" s="17">
        <v>0.6</v>
      </c>
      <c r="C318" s="24">
        <v>0.61</v>
      </c>
    </row>
    <row r="319" spans="1:3" x14ac:dyDescent="0.6">
      <c r="A319" s="1">
        <v>455</v>
      </c>
      <c r="B319" s="17">
        <v>0.66</v>
      </c>
      <c r="C319" s="24">
        <v>0.67</v>
      </c>
    </row>
    <row r="320" spans="1:3" x14ac:dyDescent="0.6">
      <c r="A320" s="1">
        <v>456</v>
      </c>
      <c r="B320" s="17">
        <v>0.62</v>
      </c>
      <c r="C320" s="24">
        <v>0.65</v>
      </c>
    </row>
    <row r="321" spans="1:3" x14ac:dyDescent="0.6">
      <c r="A321" s="1">
        <v>457</v>
      </c>
      <c r="B321" s="17">
        <v>0.77</v>
      </c>
      <c r="C321" s="24">
        <v>0.78</v>
      </c>
    </row>
    <row r="322" spans="1:3" x14ac:dyDescent="0.6">
      <c r="A322" s="1">
        <v>458</v>
      </c>
      <c r="B322" s="17">
        <v>0.66</v>
      </c>
      <c r="C322" s="24">
        <v>0.71000000000000008</v>
      </c>
    </row>
    <row r="323" spans="1:3" x14ac:dyDescent="0.6">
      <c r="A323" s="1">
        <v>459</v>
      </c>
      <c r="B323" s="17">
        <v>0.88</v>
      </c>
      <c r="C323" s="24">
        <v>0.9</v>
      </c>
    </row>
    <row r="324" spans="1:3" x14ac:dyDescent="0.6">
      <c r="A324" s="1">
        <v>460</v>
      </c>
      <c r="B324" s="17">
        <v>0.76</v>
      </c>
      <c r="C324" s="24">
        <v>0.8</v>
      </c>
    </row>
    <row r="325" spans="1:3" x14ac:dyDescent="0.6">
      <c r="A325" s="1">
        <v>461</v>
      </c>
      <c r="B325" s="17">
        <v>0.62</v>
      </c>
      <c r="C325" s="24">
        <v>0.64</v>
      </c>
    </row>
    <row r="326" spans="1:3" x14ac:dyDescent="0.6">
      <c r="A326" s="1">
        <v>462</v>
      </c>
      <c r="B326" s="17">
        <v>0.62</v>
      </c>
      <c r="C326" s="24">
        <v>0.65</v>
      </c>
    </row>
    <row r="327" spans="1:3" x14ac:dyDescent="0.6">
      <c r="A327" s="1">
        <v>463</v>
      </c>
      <c r="B327" s="17">
        <v>0.82</v>
      </c>
      <c r="C327" s="24">
        <v>0.84</v>
      </c>
    </row>
    <row r="328" spans="1:3" x14ac:dyDescent="0.6">
      <c r="A328" s="1">
        <v>464</v>
      </c>
      <c r="B328" s="17">
        <v>0.76</v>
      </c>
      <c r="C328" s="24">
        <v>0.78</v>
      </c>
    </row>
    <row r="329" spans="1:3" x14ac:dyDescent="0.6">
      <c r="A329" s="1">
        <v>465</v>
      </c>
      <c r="B329" s="17">
        <v>0.7</v>
      </c>
      <c r="C329" s="24">
        <v>0.72</v>
      </c>
    </row>
    <row r="330" spans="1:3" x14ac:dyDescent="0.6">
      <c r="A330" s="1">
        <v>466</v>
      </c>
      <c r="B330" s="17">
        <v>0.62</v>
      </c>
      <c r="C330" s="24">
        <v>0.65</v>
      </c>
    </row>
    <row r="331" spans="1:3" x14ac:dyDescent="0.6">
      <c r="A331" s="1">
        <v>467</v>
      </c>
      <c r="B331" s="17">
        <v>0.83</v>
      </c>
      <c r="C331" s="24">
        <v>0.88</v>
      </c>
    </row>
    <row r="332" spans="1:3" x14ac:dyDescent="0.6">
      <c r="A332" s="1">
        <v>468</v>
      </c>
      <c r="B332" s="17">
        <v>0.72</v>
      </c>
      <c r="C332" s="24">
        <v>0.75</v>
      </c>
    </row>
    <row r="333" spans="1:3" x14ac:dyDescent="0.6">
      <c r="A333" s="1">
        <v>469</v>
      </c>
      <c r="B333" s="17">
        <v>0.73</v>
      </c>
      <c r="C333" s="24">
        <v>0.74</v>
      </c>
    </row>
    <row r="334" spans="1:3" x14ac:dyDescent="0.6">
      <c r="A334" s="1">
        <v>470</v>
      </c>
      <c r="B334" s="17">
        <v>0.67</v>
      </c>
      <c r="C334" s="24">
        <v>0.71000000000000008</v>
      </c>
    </row>
    <row r="335" spans="1:3" x14ac:dyDescent="0.6">
      <c r="A335" s="1">
        <v>471</v>
      </c>
      <c r="B335" s="17">
        <v>0.86</v>
      </c>
      <c r="C335" s="24">
        <v>0.91</v>
      </c>
    </row>
    <row r="336" spans="1:3" x14ac:dyDescent="0.6">
      <c r="A336" s="1">
        <v>472</v>
      </c>
      <c r="B336" s="17">
        <v>0.84</v>
      </c>
      <c r="C336" s="24">
        <v>0.89</v>
      </c>
    </row>
    <row r="337" spans="1:3" x14ac:dyDescent="0.6">
      <c r="A337" s="1">
        <v>473</v>
      </c>
      <c r="B337" s="17">
        <v>0.69</v>
      </c>
      <c r="C337" s="24">
        <v>0.74</v>
      </c>
    </row>
    <row r="338" spans="1:3" x14ac:dyDescent="0.6">
      <c r="A338" s="1">
        <v>474</v>
      </c>
      <c r="B338" s="17">
        <v>0.61</v>
      </c>
      <c r="C338" s="24">
        <v>0.65</v>
      </c>
    </row>
    <row r="339" spans="1:3" x14ac:dyDescent="0.6">
      <c r="A339" s="1">
        <v>475</v>
      </c>
      <c r="B339" s="17">
        <v>0.7</v>
      </c>
      <c r="C339" s="24">
        <v>0.71</v>
      </c>
    </row>
    <row r="340" spans="1:3" x14ac:dyDescent="0.6">
      <c r="A340" s="1">
        <v>476</v>
      </c>
      <c r="B340" s="17">
        <v>0.78</v>
      </c>
      <c r="C340" s="24">
        <v>0.8</v>
      </c>
    </row>
    <row r="341" spans="1:3" x14ac:dyDescent="0.6">
      <c r="A341" s="1">
        <v>477</v>
      </c>
      <c r="B341" s="17">
        <v>0.61</v>
      </c>
      <c r="C341" s="24">
        <v>0.64</v>
      </c>
    </row>
    <row r="342" spans="1:3" x14ac:dyDescent="0.6">
      <c r="A342" s="1">
        <v>478</v>
      </c>
      <c r="B342" s="17">
        <v>0.62</v>
      </c>
      <c r="C342" s="24">
        <v>0.65</v>
      </c>
    </row>
    <row r="343" spans="1:3" x14ac:dyDescent="0.6">
      <c r="A343" s="1">
        <v>479</v>
      </c>
      <c r="B343" s="17">
        <v>0.86</v>
      </c>
      <c r="C343" s="24">
        <v>0.89</v>
      </c>
    </row>
    <row r="344" spans="1:3" x14ac:dyDescent="0.6">
      <c r="A344" s="1">
        <v>480</v>
      </c>
      <c r="B344" s="17">
        <v>0.79</v>
      </c>
      <c r="C344" s="24">
        <v>0.8</v>
      </c>
    </row>
    <row r="345" spans="1:3" x14ac:dyDescent="0.6">
      <c r="A345" s="1">
        <v>481</v>
      </c>
      <c r="B345" s="17">
        <v>0.7</v>
      </c>
      <c r="C345" s="24">
        <v>0.71</v>
      </c>
    </row>
    <row r="346" spans="1:3" x14ac:dyDescent="0.6">
      <c r="A346" s="1">
        <v>482</v>
      </c>
      <c r="B346" s="17">
        <v>0.69</v>
      </c>
      <c r="C346" s="24">
        <v>0.72</v>
      </c>
    </row>
    <row r="347" spans="1:3" x14ac:dyDescent="0.6">
      <c r="A347" s="1">
        <v>483</v>
      </c>
      <c r="B347" s="17">
        <v>0.9</v>
      </c>
      <c r="C347" s="24">
        <v>0.93</v>
      </c>
    </row>
    <row r="348" spans="1:3" x14ac:dyDescent="0.6">
      <c r="A348" s="1">
        <v>484</v>
      </c>
      <c r="B348" s="17">
        <v>0.69</v>
      </c>
      <c r="C348" s="24">
        <v>0.73</v>
      </c>
    </row>
    <row r="349" spans="1:3" x14ac:dyDescent="0.6">
      <c r="A349" s="1">
        <v>485</v>
      </c>
      <c r="B349" s="17">
        <v>0.76</v>
      </c>
      <c r="C349" s="24">
        <v>0.78</v>
      </c>
    </row>
    <row r="350" spans="1:3" x14ac:dyDescent="0.6">
      <c r="A350" s="1">
        <v>486</v>
      </c>
      <c r="B350" s="17">
        <v>0.87</v>
      </c>
      <c r="C350" s="24">
        <v>0.9</v>
      </c>
    </row>
    <row r="351" spans="1:3" x14ac:dyDescent="0.6">
      <c r="A351" s="1">
        <v>487</v>
      </c>
      <c r="B351" s="17">
        <v>0.6</v>
      </c>
      <c r="C351" s="24">
        <v>0.64</v>
      </c>
    </row>
    <row r="352" spans="1:3" x14ac:dyDescent="0.6">
      <c r="A352" s="1">
        <v>488</v>
      </c>
      <c r="B352" s="17">
        <v>0.68</v>
      </c>
      <c r="C352" s="24">
        <v>0.72000000000000008</v>
      </c>
    </row>
    <row r="353" spans="1:3" x14ac:dyDescent="0.6">
      <c r="A353" s="1">
        <v>489</v>
      </c>
      <c r="B353" s="17">
        <v>0.6</v>
      </c>
      <c r="C353" s="24">
        <v>0.61</v>
      </c>
    </row>
    <row r="354" spans="1:3" x14ac:dyDescent="0.6">
      <c r="A354" s="1">
        <v>490</v>
      </c>
      <c r="B354" s="17">
        <v>0.61</v>
      </c>
      <c r="C354" s="24">
        <v>0.63</v>
      </c>
    </row>
    <row r="355" spans="1:3" x14ac:dyDescent="0.6">
      <c r="A355" s="1">
        <v>491</v>
      </c>
      <c r="B355" s="17">
        <v>0.76</v>
      </c>
      <c r="C355" s="24">
        <v>0.8</v>
      </c>
    </row>
    <row r="356" spans="1:3" x14ac:dyDescent="0.6">
      <c r="A356" s="1">
        <v>492</v>
      </c>
      <c r="B356" s="17">
        <v>0.79</v>
      </c>
      <c r="C356" s="24">
        <v>0.83000000000000007</v>
      </c>
    </row>
    <row r="357" spans="1:3" x14ac:dyDescent="0.6">
      <c r="A357" s="1">
        <v>493</v>
      </c>
      <c r="B357" s="17">
        <v>0.81</v>
      </c>
      <c r="C357" s="24">
        <v>0.84000000000000008</v>
      </c>
    </row>
    <row r="358" spans="1:3" x14ac:dyDescent="0.6">
      <c r="A358" s="1">
        <v>494</v>
      </c>
      <c r="B358" s="17">
        <v>0.66</v>
      </c>
      <c r="C358" s="24">
        <v>0.67</v>
      </c>
    </row>
    <row r="359" spans="1:3" x14ac:dyDescent="0.6">
      <c r="A359" s="1">
        <v>495</v>
      </c>
      <c r="B359" s="17">
        <v>0.74</v>
      </c>
      <c r="C359" s="24">
        <v>0.79</v>
      </c>
    </row>
    <row r="360" spans="1:3" x14ac:dyDescent="0.6">
      <c r="A360" s="1">
        <v>496</v>
      </c>
      <c r="B360" s="17">
        <v>0.73</v>
      </c>
      <c r="C360" s="24">
        <v>0.74</v>
      </c>
    </row>
    <row r="361" spans="1:3" x14ac:dyDescent="0.6">
      <c r="A361" s="1">
        <v>497</v>
      </c>
      <c r="B361" s="17">
        <v>0.86</v>
      </c>
      <c r="C361" s="24">
        <v>0.87</v>
      </c>
    </row>
    <row r="362" spans="1:3" x14ac:dyDescent="0.6">
      <c r="A362" s="1">
        <v>498</v>
      </c>
      <c r="B362" s="17">
        <v>0.66</v>
      </c>
      <c r="C362" s="24">
        <v>0.67</v>
      </c>
    </row>
    <row r="363" spans="1:3" x14ac:dyDescent="0.6">
      <c r="A363" s="1">
        <v>499</v>
      </c>
      <c r="B363" s="17">
        <v>0.87</v>
      </c>
      <c r="C363" s="24">
        <v>0.92</v>
      </c>
    </row>
    <row r="364" spans="1:3" x14ac:dyDescent="0.6">
      <c r="A364" s="1">
        <v>500</v>
      </c>
      <c r="B364" s="17">
        <v>0.85</v>
      </c>
      <c r="C364" s="24">
        <v>0.9</v>
      </c>
    </row>
    <row r="365" spans="1:3" x14ac:dyDescent="0.6">
      <c r="A365" s="1">
        <v>501</v>
      </c>
      <c r="B365" s="17">
        <v>0.85</v>
      </c>
      <c r="C365" s="24">
        <v>0.9</v>
      </c>
    </row>
    <row r="366" spans="1:3" x14ac:dyDescent="0.6">
      <c r="A366" s="1">
        <v>502</v>
      </c>
      <c r="B366" s="17">
        <v>0.7</v>
      </c>
      <c r="C366" s="24">
        <v>0.73</v>
      </c>
    </row>
    <row r="367" spans="1:3" x14ac:dyDescent="0.6">
      <c r="A367" s="1">
        <v>503</v>
      </c>
      <c r="B367" s="17">
        <v>0.72</v>
      </c>
      <c r="C367" s="24">
        <v>0.76</v>
      </c>
    </row>
    <row r="368" spans="1:3" x14ac:dyDescent="0.6">
      <c r="A368" s="1">
        <v>504</v>
      </c>
      <c r="B368" s="17">
        <v>0.67</v>
      </c>
      <c r="C368" s="24">
        <v>0.70000000000000007</v>
      </c>
    </row>
    <row r="369" spans="1:3" x14ac:dyDescent="0.6">
      <c r="A369" s="1">
        <v>505</v>
      </c>
      <c r="B369" s="17">
        <v>0.7</v>
      </c>
      <c r="C369" s="24">
        <v>0.71</v>
      </c>
    </row>
    <row r="370" spans="1:3" x14ac:dyDescent="0.6">
      <c r="A370" s="1">
        <v>506</v>
      </c>
      <c r="B370" s="17">
        <v>0.79</v>
      </c>
      <c r="C370" s="24">
        <v>0.81</v>
      </c>
    </row>
    <row r="371" spans="1:3" x14ac:dyDescent="0.6">
      <c r="A371" s="1">
        <v>507</v>
      </c>
      <c r="B371" s="17">
        <v>0.79</v>
      </c>
      <c r="C371" s="24">
        <v>0.82000000000000006</v>
      </c>
    </row>
    <row r="372" spans="1:3" x14ac:dyDescent="0.6">
      <c r="A372" s="1">
        <v>508</v>
      </c>
      <c r="B372" s="17">
        <v>0.72</v>
      </c>
      <c r="C372" s="24">
        <v>0.73</v>
      </c>
    </row>
    <row r="373" spans="1:3" x14ac:dyDescent="0.6">
      <c r="A373" s="1">
        <v>509</v>
      </c>
      <c r="B373" s="17">
        <v>0.61</v>
      </c>
      <c r="C373" s="24">
        <v>0.62</v>
      </c>
    </row>
    <row r="374" spans="1:3" x14ac:dyDescent="0.6">
      <c r="A374" s="1">
        <v>510</v>
      </c>
      <c r="B374" s="17">
        <v>0.66</v>
      </c>
      <c r="C374" s="24">
        <v>0.70000000000000007</v>
      </c>
    </row>
    <row r="375" spans="1:3" x14ac:dyDescent="0.6">
      <c r="A375" s="1">
        <v>511</v>
      </c>
      <c r="B375" s="17">
        <v>0.63</v>
      </c>
      <c r="C375" s="24">
        <v>0.67</v>
      </c>
    </row>
    <row r="376" spans="1:3" x14ac:dyDescent="0.6">
      <c r="A376" s="1">
        <v>512</v>
      </c>
      <c r="B376" s="17">
        <v>0.77</v>
      </c>
      <c r="C376" s="24">
        <v>0.82000000000000006</v>
      </c>
    </row>
    <row r="377" spans="1:3" x14ac:dyDescent="0.6">
      <c r="A377" s="1">
        <v>513</v>
      </c>
      <c r="B377" s="17">
        <v>0.87</v>
      </c>
      <c r="C377" s="24">
        <v>0.88</v>
      </c>
    </row>
    <row r="378" spans="1:3" x14ac:dyDescent="0.6">
      <c r="A378" s="1">
        <v>514</v>
      </c>
      <c r="B378" s="17">
        <v>0.8</v>
      </c>
      <c r="C378" s="24">
        <v>0.85000000000000009</v>
      </c>
    </row>
    <row r="379" spans="1:3" x14ac:dyDescent="0.6">
      <c r="A379" s="1">
        <v>515</v>
      </c>
      <c r="B379" s="17">
        <v>0.77</v>
      </c>
      <c r="C379" s="24">
        <v>0.82000000000000006</v>
      </c>
    </row>
    <row r="380" spans="1:3" x14ac:dyDescent="0.6">
      <c r="A380" s="1">
        <v>516</v>
      </c>
      <c r="B380" s="17">
        <v>0.64</v>
      </c>
      <c r="C380" s="24">
        <v>0.66</v>
      </c>
    </row>
    <row r="381" spans="1:3" x14ac:dyDescent="0.6">
      <c r="A381" s="1">
        <v>517</v>
      </c>
      <c r="B381" s="17">
        <v>0.82</v>
      </c>
      <c r="C381" s="24">
        <v>0.84</v>
      </c>
    </row>
    <row r="382" spans="1:3" x14ac:dyDescent="0.6">
      <c r="A382" s="1">
        <v>518</v>
      </c>
      <c r="B382" s="17">
        <v>0.71</v>
      </c>
      <c r="C382" s="24">
        <v>0.73</v>
      </c>
    </row>
    <row r="383" spans="1:3" x14ac:dyDescent="0.6">
      <c r="A383" s="1">
        <v>519</v>
      </c>
      <c r="B383" s="17">
        <v>0.77</v>
      </c>
      <c r="C383" s="24">
        <v>0.78</v>
      </c>
    </row>
    <row r="384" spans="1:3" x14ac:dyDescent="0.6">
      <c r="A384" s="1">
        <v>520</v>
      </c>
      <c r="B384" s="17">
        <v>0.84</v>
      </c>
      <c r="C384" s="24">
        <v>0.87</v>
      </c>
    </row>
    <row r="385" spans="1:3" x14ac:dyDescent="0.6">
      <c r="A385" s="1">
        <v>521</v>
      </c>
      <c r="B385" s="17">
        <v>0.88</v>
      </c>
      <c r="C385" s="24">
        <v>0.89</v>
      </c>
    </row>
    <row r="386" spans="1:3" x14ac:dyDescent="0.6">
      <c r="A386" s="1">
        <v>522</v>
      </c>
      <c r="B386" s="17">
        <v>0.71</v>
      </c>
      <c r="C386" s="24">
        <v>0.74</v>
      </c>
    </row>
    <row r="387" spans="1:3" x14ac:dyDescent="0.6">
      <c r="A387" s="1">
        <v>523</v>
      </c>
      <c r="B387" s="17">
        <v>0.65</v>
      </c>
      <c r="C387" s="24">
        <v>0.67</v>
      </c>
    </row>
    <row r="388" spans="1:3" x14ac:dyDescent="0.6">
      <c r="A388" s="1">
        <v>524</v>
      </c>
      <c r="B388" s="17">
        <v>0.83</v>
      </c>
      <c r="C388" s="24">
        <v>0.86</v>
      </c>
    </row>
    <row r="389" spans="1:3" x14ac:dyDescent="0.6">
      <c r="A389" s="1">
        <v>525</v>
      </c>
      <c r="B389" s="17">
        <v>0.63</v>
      </c>
      <c r="C389" s="24">
        <v>0.67</v>
      </c>
    </row>
    <row r="390" spans="1:3" x14ac:dyDescent="0.6">
      <c r="A390" s="1">
        <v>526</v>
      </c>
      <c r="B390" s="17">
        <v>0.86</v>
      </c>
      <c r="C390" s="24">
        <v>0.91</v>
      </c>
    </row>
    <row r="391" spans="1:3" x14ac:dyDescent="0.6">
      <c r="A391" s="1">
        <v>527</v>
      </c>
      <c r="B391" s="17">
        <v>0.86</v>
      </c>
      <c r="C391" s="24">
        <v>0.91</v>
      </c>
    </row>
    <row r="392" spans="1:3" x14ac:dyDescent="0.6">
      <c r="A392" s="1">
        <v>528</v>
      </c>
      <c r="B392" s="17">
        <v>0.67</v>
      </c>
      <c r="C392" s="24">
        <v>0.72000000000000008</v>
      </c>
    </row>
    <row r="393" spans="1:3" x14ac:dyDescent="0.6">
      <c r="A393" s="1">
        <v>529</v>
      </c>
      <c r="B393" s="17">
        <v>0.86</v>
      </c>
      <c r="C393" s="24">
        <v>0.91</v>
      </c>
    </row>
    <row r="394" spans="1:3" x14ac:dyDescent="0.6">
      <c r="A394" s="1">
        <v>530</v>
      </c>
      <c r="B394" s="17">
        <v>0.62</v>
      </c>
      <c r="C394" s="24">
        <v>0.67</v>
      </c>
    </row>
    <row r="395" spans="1:3" x14ac:dyDescent="0.6">
      <c r="A395" s="1">
        <v>531</v>
      </c>
      <c r="B395" s="17">
        <v>0.63</v>
      </c>
      <c r="C395" s="24">
        <v>0.66</v>
      </c>
    </row>
    <row r="396" spans="1:3" x14ac:dyDescent="0.6">
      <c r="A396" s="1">
        <v>532</v>
      </c>
      <c r="B396" s="17">
        <v>0.85</v>
      </c>
      <c r="C396" s="24">
        <v>0.87</v>
      </c>
    </row>
    <row r="397" spans="1:3" x14ac:dyDescent="0.6">
      <c r="A397" s="1">
        <v>533</v>
      </c>
      <c r="B397" s="17">
        <v>0.69</v>
      </c>
      <c r="C397" s="24">
        <v>0.71</v>
      </c>
    </row>
    <row r="398" spans="1:3" x14ac:dyDescent="0.6">
      <c r="A398" s="1">
        <v>534</v>
      </c>
      <c r="B398" s="17">
        <v>0.8</v>
      </c>
      <c r="C398" s="24">
        <v>0.85000000000000009</v>
      </c>
    </row>
    <row r="399" spans="1:3" x14ac:dyDescent="0.6">
      <c r="A399" s="1">
        <v>535</v>
      </c>
      <c r="B399" s="17">
        <v>0.86</v>
      </c>
      <c r="C399" s="24">
        <v>0.87</v>
      </c>
    </row>
    <row r="400" spans="1:3" x14ac:dyDescent="0.6">
      <c r="A400" s="1">
        <v>536</v>
      </c>
      <c r="B400" s="17">
        <v>0.89</v>
      </c>
      <c r="C400" s="24">
        <v>0.94000000000000006</v>
      </c>
    </row>
    <row r="401" spans="1:3" x14ac:dyDescent="0.6">
      <c r="A401" s="1">
        <v>537</v>
      </c>
      <c r="B401" s="17">
        <v>0.66</v>
      </c>
      <c r="C401" s="24">
        <v>0.68</v>
      </c>
    </row>
    <row r="402" spans="1:3" x14ac:dyDescent="0.6">
      <c r="A402" s="1">
        <v>538</v>
      </c>
      <c r="B402" s="17">
        <v>0.83</v>
      </c>
      <c r="C402" s="24">
        <v>0.84</v>
      </c>
    </row>
    <row r="403" spans="1:3" x14ac:dyDescent="0.6">
      <c r="A403" s="1">
        <v>539</v>
      </c>
      <c r="B403" s="17">
        <v>0.63</v>
      </c>
      <c r="C403" s="24">
        <v>0.65</v>
      </c>
    </row>
    <row r="404" spans="1:3" x14ac:dyDescent="0.6">
      <c r="A404" s="1">
        <v>540</v>
      </c>
      <c r="B404" s="17">
        <v>0.66</v>
      </c>
      <c r="C404" s="24">
        <v>0.68</v>
      </c>
    </row>
    <row r="405" spans="1:3" x14ac:dyDescent="0.6">
      <c r="A405" s="1">
        <v>541</v>
      </c>
      <c r="B405" s="17">
        <v>0.79</v>
      </c>
      <c r="C405" s="24">
        <v>0.82000000000000006</v>
      </c>
    </row>
    <row r="406" spans="1:3" x14ac:dyDescent="0.6">
      <c r="A406" s="1">
        <v>542</v>
      </c>
      <c r="B406" s="17">
        <v>0.75</v>
      </c>
      <c r="C406" s="24">
        <v>0.78</v>
      </c>
    </row>
    <row r="407" spans="1:3" x14ac:dyDescent="0.6">
      <c r="A407" s="1">
        <v>543</v>
      </c>
      <c r="B407" s="17">
        <v>0.88</v>
      </c>
      <c r="C407" s="24">
        <v>0.9</v>
      </c>
    </row>
    <row r="408" spans="1:3" x14ac:dyDescent="0.6">
      <c r="A408" s="1">
        <v>544</v>
      </c>
      <c r="B408" s="17">
        <v>0.89</v>
      </c>
      <c r="C408" s="24">
        <v>0.91</v>
      </c>
    </row>
    <row r="409" spans="1:3" x14ac:dyDescent="0.6">
      <c r="A409" s="1">
        <v>545</v>
      </c>
      <c r="B409" s="17">
        <v>0.88</v>
      </c>
      <c r="C409" s="24">
        <v>0.92</v>
      </c>
    </row>
    <row r="410" spans="1:3" x14ac:dyDescent="0.6">
      <c r="A410" s="1">
        <v>546</v>
      </c>
      <c r="B410" s="17">
        <v>0.77</v>
      </c>
      <c r="C410" s="24">
        <v>0.8</v>
      </c>
    </row>
    <row r="411" spans="1:3" x14ac:dyDescent="0.6">
      <c r="A411" s="1">
        <v>547</v>
      </c>
      <c r="B411" s="17">
        <v>0.87</v>
      </c>
      <c r="C411" s="24">
        <v>0.92</v>
      </c>
    </row>
    <row r="412" spans="1:3" x14ac:dyDescent="0.6">
      <c r="A412" s="1">
        <v>548</v>
      </c>
      <c r="B412" s="17">
        <v>0.75</v>
      </c>
      <c r="C412" s="24">
        <v>0.79</v>
      </c>
    </row>
    <row r="413" spans="1:3" x14ac:dyDescent="0.6">
      <c r="A413" s="1">
        <v>549</v>
      </c>
      <c r="B413" s="17">
        <v>0.7</v>
      </c>
      <c r="C413" s="24">
        <v>0.71</v>
      </c>
    </row>
    <row r="414" spans="1:3" x14ac:dyDescent="0.6">
      <c r="A414" s="1">
        <v>550</v>
      </c>
      <c r="B414" s="17">
        <v>0.68</v>
      </c>
      <c r="C414" s="24">
        <v>0.70000000000000007</v>
      </c>
    </row>
    <row r="415" spans="1:3" x14ac:dyDescent="0.6">
      <c r="A415" s="1">
        <v>551</v>
      </c>
      <c r="B415" s="17">
        <v>0.74</v>
      </c>
      <c r="C415" s="24">
        <v>0.78</v>
      </c>
    </row>
    <row r="416" spans="1:3" x14ac:dyDescent="0.6">
      <c r="A416" s="1">
        <v>552</v>
      </c>
      <c r="B416" s="17">
        <v>0.62</v>
      </c>
      <c r="C416" s="24">
        <v>0.66</v>
      </c>
    </row>
    <row r="417" spans="1:3" x14ac:dyDescent="0.6">
      <c r="A417" s="1">
        <v>553</v>
      </c>
      <c r="B417" s="17">
        <v>0.73</v>
      </c>
      <c r="C417" s="24">
        <v>0.77</v>
      </c>
    </row>
    <row r="418" spans="1:3" x14ac:dyDescent="0.6">
      <c r="A418" s="1">
        <v>554</v>
      </c>
      <c r="B418" s="17">
        <v>0.62</v>
      </c>
      <c r="C418" s="24">
        <v>0.64</v>
      </c>
    </row>
    <row r="419" spans="1:3" x14ac:dyDescent="0.6">
      <c r="A419" s="1">
        <v>555</v>
      </c>
      <c r="B419" s="17">
        <v>0.87</v>
      </c>
      <c r="C419" s="24">
        <v>0.89</v>
      </c>
    </row>
    <row r="420" spans="1:3" x14ac:dyDescent="0.6">
      <c r="A420" s="1">
        <v>556</v>
      </c>
      <c r="B420" s="17">
        <v>0.6</v>
      </c>
      <c r="C420" s="24">
        <v>0.63</v>
      </c>
    </row>
    <row r="421" spans="1:3" x14ac:dyDescent="0.6">
      <c r="A421" s="1">
        <v>557</v>
      </c>
      <c r="B421" s="17">
        <v>0.6</v>
      </c>
      <c r="C421" s="24">
        <v>0.64</v>
      </c>
    </row>
    <row r="422" spans="1:3" x14ac:dyDescent="0.6">
      <c r="A422" s="1">
        <v>558</v>
      </c>
      <c r="B422" s="17">
        <v>0.88</v>
      </c>
      <c r="C422" s="24">
        <v>0.89</v>
      </c>
    </row>
    <row r="423" spans="1:3" x14ac:dyDescent="0.6">
      <c r="A423" s="1">
        <v>559</v>
      </c>
      <c r="B423" s="17">
        <v>0.86</v>
      </c>
      <c r="C423" s="24">
        <v>0.91</v>
      </c>
    </row>
    <row r="424" spans="1:3" x14ac:dyDescent="0.6">
      <c r="A424" s="1">
        <v>560</v>
      </c>
      <c r="B424" s="17">
        <v>0.89</v>
      </c>
      <c r="C424" s="24">
        <v>0.92</v>
      </c>
    </row>
    <row r="425" spans="1:3" x14ac:dyDescent="0.6">
      <c r="A425" s="1">
        <v>561</v>
      </c>
      <c r="B425" s="17">
        <v>0.76</v>
      </c>
      <c r="C425" s="24">
        <v>0.78</v>
      </c>
    </row>
    <row r="426" spans="1:3" x14ac:dyDescent="0.6">
      <c r="A426" s="1">
        <v>562</v>
      </c>
      <c r="B426" s="17">
        <v>0.85</v>
      </c>
      <c r="C426" s="24">
        <v>0.88</v>
      </c>
    </row>
    <row r="427" spans="1:3" x14ac:dyDescent="0.6">
      <c r="A427" s="1">
        <v>563</v>
      </c>
      <c r="B427" s="17">
        <v>0.62</v>
      </c>
      <c r="C427" s="24">
        <v>0.67</v>
      </c>
    </row>
    <row r="428" spans="1:3" x14ac:dyDescent="0.6">
      <c r="A428" s="1">
        <v>564</v>
      </c>
      <c r="B428" s="17">
        <v>0.82</v>
      </c>
      <c r="C428" s="24">
        <v>0.85</v>
      </c>
    </row>
    <row r="429" spans="1:3" x14ac:dyDescent="0.6">
      <c r="A429" s="1">
        <v>565</v>
      </c>
      <c r="B429" s="17">
        <v>0.87</v>
      </c>
      <c r="C429" s="24">
        <v>0.92</v>
      </c>
    </row>
    <row r="430" spans="1:3" x14ac:dyDescent="0.6">
      <c r="A430" s="1">
        <v>566</v>
      </c>
      <c r="B430" s="17">
        <v>0.71</v>
      </c>
      <c r="C430" s="24">
        <v>0.73</v>
      </c>
    </row>
    <row r="431" spans="1:3" x14ac:dyDescent="0.6">
      <c r="A431" s="1">
        <v>567</v>
      </c>
      <c r="B431" s="17">
        <v>0.74</v>
      </c>
      <c r="C431" s="24">
        <v>0.79</v>
      </c>
    </row>
    <row r="432" spans="1:3" x14ac:dyDescent="0.6">
      <c r="A432" s="1">
        <v>568</v>
      </c>
      <c r="B432" s="17">
        <v>0.86</v>
      </c>
      <c r="C432" s="24">
        <v>0.87</v>
      </c>
    </row>
    <row r="433" spans="1:3" x14ac:dyDescent="0.6">
      <c r="A433" s="1">
        <v>569</v>
      </c>
      <c r="B433" s="17">
        <v>0.8</v>
      </c>
      <c r="C433" s="24">
        <v>0.83000000000000007</v>
      </c>
    </row>
    <row r="434" spans="1:3" x14ac:dyDescent="0.6">
      <c r="A434" s="1">
        <v>570</v>
      </c>
      <c r="B434" s="17">
        <v>0.79</v>
      </c>
      <c r="C434" s="24">
        <v>0.81</v>
      </c>
    </row>
    <row r="435" spans="1:3" x14ac:dyDescent="0.6">
      <c r="A435" s="1">
        <v>571</v>
      </c>
      <c r="B435" s="17">
        <v>0.65</v>
      </c>
      <c r="C435" s="24">
        <v>0.67</v>
      </c>
    </row>
    <row r="436" spans="1:3" x14ac:dyDescent="0.6">
      <c r="A436" s="1">
        <v>572</v>
      </c>
      <c r="B436" s="17">
        <v>0.9</v>
      </c>
      <c r="C436" s="24">
        <v>0.95000000000000007</v>
      </c>
    </row>
    <row r="437" spans="1:3" x14ac:dyDescent="0.6">
      <c r="A437" s="1">
        <v>573</v>
      </c>
      <c r="B437" s="17">
        <v>0.69</v>
      </c>
      <c r="C437" s="24">
        <v>0.7</v>
      </c>
    </row>
    <row r="438" spans="1:3" x14ac:dyDescent="0.6">
      <c r="A438" s="1">
        <v>574</v>
      </c>
      <c r="B438" s="17">
        <v>0.86</v>
      </c>
      <c r="C438" s="24">
        <v>0.91</v>
      </c>
    </row>
    <row r="439" spans="1:3" x14ac:dyDescent="0.6">
      <c r="A439" s="1">
        <v>575</v>
      </c>
      <c r="B439" s="17">
        <v>0.77</v>
      </c>
      <c r="C439" s="24">
        <v>0.81</v>
      </c>
    </row>
    <row r="440" spans="1:3" x14ac:dyDescent="0.6">
      <c r="A440" s="1">
        <v>576</v>
      </c>
      <c r="B440" s="17">
        <v>0.81</v>
      </c>
      <c r="C440" s="24">
        <v>0.82000000000000006</v>
      </c>
    </row>
    <row r="441" spans="1:3" x14ac:dyDescent="0.6">
      <c r="A441" s="1">
        <v>577</v>
      </c>
      <c r="B441" s="17">
        <v>0.62</v>
      </c>
      <c r="C441" s="24">
        <v>0.64</v>
      </c>
    </row>
    <row r="442" spans="1:3" x14ac:dyDescent="0.6">
      <c r="A442" s="1">
        <v>578</v>
      </c>
      <c r="B442" s="17">
        <v>0.86</v>
      </c>
      <c r="C442" s="24">
        <v>0.87</v>
      </c>
    </row>
    <row r="443" spans="1:3" x14ac:dyDescent="0.6">
      <c r="A443" s="1">
        <v>579</v>
      </c>
      <c r="B443" s="17">
        <v>0.77</v>
      </c>
      <c r="C443" s="24">
        <v>0.79</v>
      </c>
    </row>
    <row r="444" spans="1:3" x14ac:dyDescent="0.6">
      <c r="A444" s="1">
        <v>580</v>
      </c>
      <c r="B444" s="17">
        <v>0.65</v>
      </c>
      <c r="C444" s="24">
        <v>0.66</v>
      </c>
    </row>
    <row r="445" spans="1:3" x14ac:dyDescent="0.6">
      <c r="A445" s="1">
        <v>581</v>
      </c>
      <c r="B445" s="17">
        <v>0.71</v>
      </c>
      <c r="C445" s="24">
        <v>0.75</v>
      </c>
    </row>
    <row r="446" spans="1:3" x14ac:dyDescent="0.6">
      <c r="A446" s="1">
        <v>582</v>
      </c>
      <c r="B446" s="17">
        <v>0.7</v>
      </c>
      <c r="C446" s="24">
        <v>0.75</v>
      </c>
    </row>
    <row r="447" spans="1:3" x14ac:dyDescent="0.6">
      <c r="A447" s="1">
        <v>583</v>
      </c>
      <c r="B447" s="17">
        <v>0.77</v>
      </c>
      <c r="C447" s="24">
        <v>0.8</v>
      </c>
    </row>
    <row r="448" spans="1:3" x14ac:dyDescent="0.6">
      <c r="A448" s="1">
        <v>584</v>
      </c>
      <c r="B448" s="17">
        <v>0.81</v>
      </c>
      <c r="C448" s="24">
        <v>0.83000000000000007</v>
      </c>
    </row>
    <row r="449" spans="1:3" x14ac:dyDescent="0.6">
      <c r="A449" s="1">
        <v>585</v>
      </c>
      <c r="B449" s="17">
        <v>0.76</v>
      </c>
      <c r="C449" s="24">
        <v>0.81</v>
      </c>
    </row>
    <row r="450" spans="1:3" x14ac:dyDescent="0.6">
      <c r="A450" s="1">
        <v>586</v>
      </c>
      <c r="B450" s="17">
        <v>0.87</v>
      </c>
      <c r="C450" s="24">
        <v>0.92</v>
      </c>
    </row>
    <row r="451" spans="1:3" x14ac:dyDescent="0.6">
      <c r="A451" s="1">
        <v>587</v>
      </c>
      <c r="B451" s="17">
        <v>0.65</v>
      </c>
      <c r="C451" s="24">
        <v>0.69000000000000006</v>
      </c>
    </row>
    <row r="452" spans="1:3" x14ac:dyDescent="0.6">
      <c r="A452" s="1">
        <v>588</v>
      </c>
      <c r="B452" s="17">
        <v>0.6</v>
      </c>
      <c r="C452" s="24">
        <v>0.62</v>
      </c>
    </row>
    <row r="453" spans="1:3" x14ac:dyDescent="0.6">
      <c r="A453" s="1">
        <v>589</v>
      </c>
      <c r="B453" s="17">
        <v>0.71</v>
      </c>
      <c r="C453" s="24">
        <v>0.75</v>
      </c>
    </row>
    <row r="454" spans="1:3" x14ac:dyDescent="0.6">
      <c r="A454" s="1">
        <v>590</v>
      </c>
      <c r="B454" s="17">
        <v>0.83</v>
      </c>
      <c r="C454" s="24">
        <v>0.87</v>
      </c>
    </row>
    <row r="455" spans="1:3" x14ac:dyDescent="0.6">
      <c r="A455" s="1">
        <v>591</v>
      </c>
      <c r="B455" s="17">
        <v>0.77</v>
      </c>
      <c r="C455" s="24">
        <v>0.81</v>
      </c>
    </row>
    <row r="456" spans="1:3" x14ac:dyDescent="0.6">
      <c r="A456" s="1">
        <v>592</v>
      </c>
      <c r="B456" s="17">
        <v>0.72</v>
      </c>
      <c r="C456" s="24">
        <v>0.77</v>
      </c>
    </row>
    <row r="457" spans="1:3" x14ac:dyDescent="0.6">
      <c r="A457" s="1">
        <v>593</v>
      </c>
      <c r="B457" s="17">
        <v>0.88</v>
      </c>
      <c r="C457" s="24">
        <v>0.93</v>
      </c>
    </row>
    <row r="458" spans="1:3" x14ac:dyDescent="0.6">
      <c r="A458" s="1">
        <v>594</v>
      </c>
      <c r="B458" s="17">
        <v>0.78</v>
      </c>
      <c r="C458" s="24">
        <v>0.81</v>
      </c>
    </row>
    <row r="459" spans="1:3" x14ac:dyDescent="0.6">
      <c r="A459" s="1">
        <v>595</v>
      </c>
      <c r="B459" s="17">
        <v>0.65</v>
      </c>
      <c r="C459" s="24">
        <v>0.70000000000000007</v>
      </c>
    </row>
    <row r="460" spans="1:3" x14ac:dyDescent="0.6">
      <c r="A460" s="1">
        <v>596</v>
      </c>
      <c r="B460" s="17">
        <v>0.85</v>
      </c>
      <c r="C460" s="24">
        <v>0.9</v>
      </c>
    </row>
    <row r="461" spans="1:3" x14ac:dyDescent="0.6">
      <c r="A461" s="1">
        <v>597</v>
      </c>
      <c r="B461" s="17">
        <v>0.72</v>
      </c>
      <c r="C461" s="24">
        <v>0.76</v>
      </c>
    </row>
    <row r="462" spans="1:3" x14ac:dyDescent="0.6">
      <c r="A462" s="1">
        <v>598</v>
      </c>
      <c r="B462" s="17">
        <v>0.69</v>
      </c>
      <c r="C462" s="24">
        <v>0.7</v>
      </c>
    </row>
    <row r="463" spans="1:3" x14ac:dyDescent="0.6">
      <c r="A463" s="1">
        <v>599</v>
      </c>
      <c r="B463" s="17">
        <v>0.89</v>
      </c>
      <c r="C463" s="24">
        <v>0.94000000000000006</v>
      </c>
    </row>
    <row r="464" spans="1:3" x14ac:dyDescent="0.6">
      <c r="A464" s="1">
        <v>600</v>
      </c>
      <c r="B464" s="17">
        <v>0.61</v>
      </c>
      <c r="C464" s="24">
        <v>0.65</v>
      </c>
    </row>
    <row r="465" spans="1:3" x14ac:dyDescent="0.6">
      <c r="A465" s="1">
        <v>601</v>
      </c>
      <c r="B465" s="17">
        <v>0.67</v>
      </c>
      <c r="C465" s="24">
        <v>0.71000000000000008</v>
      </c>
    </row>
    <row r="466" spans="1:3" x14ac:dyDescent="0.6">
      <c r="A466" s="1">
        <v>602</v>
      </c>
      <c r="B466" s="17">
        <v>0.69</v>
      </c>
      <c r="C466" s="24">
        <v>0.71</v>
      </c>
    </row>
    <row r="467" spans="1:3" x14ac:dyDescent="0.6">
      <c r="A467" s="1">
        <v>603</v>
      </c>
      <c r="B467" s="17">
        <v>0.74</v>
      </c>
      <c r="C467" s="24">
        <v>0.75</v>
      </c>
    </row>
    <row r="468" spans="1:3" x14ac:dyDescent="0.6">
      <c r="A468" s="1">
        <v>604</v>
      </c>
      <c r="B468" s="17">
        <v>0.76</v>
      </c>
      <c r="C468" s="24">
        <v>0.79</v>
      </c>
    </row>
    <row r="469" spans="1:3" x14ac:dyDescent="0.6">
      <c r="A469" s="1">
        <v>605</v>
      </c>
      <c r="B469" s="17">
        <v>0.7</v>
      </c>
      <c r="C469" s="24">
        <v>0.71</v>
      </c>
    </row>
    <row r="470" spans="1:3" x14ac:dyDescent="0.6">
      <c r="A470" s="1">
        <v>606</v>
      </c>
      <c r="B470" s="17">
        <v>0.8</v>
      </c>
      <c r="C470" s="24">
        <v>0.82000000000000006</v>
      </c>
    </row>
    <row r="471" spans="1:3" x14ac:dyDescent="0.6">
      <c r="A471" s="1">
        <v>607</v>
      </c>
      <c r="B471" s="17">
        <v>0.69</v>
      </c>
      <c r="C471" s="24">
        <v>0.74</v>
      </c>
    </row>
    <row r="472" spans="1:3" x14ac:dyDescent="0.6">
      <c r="A472" s="1">
        <v>608</v>
      </c>
      <c r="B472" s="17">
        <v>0.79</v>
      </c>
      <c r="C472" s="24">
        <v>0.84000000000000008</v>
      </c>
    </row>
    <row r="473" spans="1:3" x14ac:dyDescent="0.6">
      <c r="A473" s="1">
        <v>609</v>
      </c>
      <c r="B473" s="17">
        <v>0.6</v>
      </c>
      <c r="C473" s="24">
        <v>0.64</v>
      </c>
    </row>
    <row r="474" spans="1:3" x14ac:dyDescent="0.6">
      <c r="A474" s="1">
        <v>610</v>
      </c>
      <c r="B474" s="17">
        <v>0.72</v>
      </c>
      <c r="C474" s="24">
        <v>0.73</v>
      </c>
    </row>
    <row r="475" spans="1:3" x14ac:dyDescent="0.6">
      <c r="A475" s="1">
        <v>611</v>
      </c>
      <c r="B475" s="17">
        <v>0.61</v>
      </c>
      <c r="C475" s="24">
        <v>0.65</v>
      </c>
    </row>
    <row r="476" spans="1:3" x14ac:dyDescent="0.6">
      <c r="A476" s="1">
        <v>612</v>
      </c>
      <c r="B476" s="17">
        <v>0.69</v>
      </c>
      <c r="C476" s="24">
        <v>0.7</v>
      </c>
    </row>
    <row r="477" spans="1:3" x14ac:dyDescent="0.6">
      <c r="A477" s="1">
        <v>613</v>
      </c>
      <c r="B477" s="17">
        <v>0.71</v>
      </c>
      <c r="C477" s="24">
        <v>0.76</v>
      </c>
    </row>
    <row r="478" spans="1:3" x14ac:dyDescent="0.6">
      <c r="A478" s="1">
        <v>614</v>
      </c>
      <c r="B478" s="17">
        <v>0.82</v>
      </c>
      <c r="C478" s="24">
        <v>0.87</v>
      </c>
    </row>
    <row r="479" spans="1:3" x14ac:dyDescent="0.6">
      <c r="A479" s="1">
        <v>615</v>
      </c>
      <c r="B479" s="17">
        <v>0.79</v>
      </c>
      <c r="C479" s="24">
        <v>0.8</v>
      </c>
    </row>
    <row r="480" spans="1:3" x14ac:dyDescent="0.6">
      <c r="A480" s="1">
        <v>616</v>
      </c>
      <c r="B480" s="17">
        <v>0.65</v>
      </c>
      <c r="C480" s="24">
        <v>0.68</v>
      </c>
    </row>
    <row r="481" spans="1:3" x14ac:dyDescent="0.6">
      <c r="A481" s="1">
        <v>617</v>
      </c>
      <c r="B481" s="17">
        <v>0.64</v>
      </c>
      <c r="C481" s="24">
        <v>0.68</v>
      </c>
    </row>
    <row r="482" spans="1:3" x14ac:dyDescent="0.6">
      <c r="A482" s="1">
        <v>618</v>
      </c>
      <c r="B482" s="17">
        <v>0.71</v>
      </c>
      <c r="C482" s="24">
        <v>0.74</v>
      </c>
    </row>
    <row r="483" spans="1:3" x14ac:dyDescent="0.6">
      <c r="A483" s="1">
        <v>619</v>
      </c>
      <c r="B483" s="17">
        <v>0.89</v>
      </c>
      <c r="C483" s="24">
        <v>0.94000000000000006</v>
      </c>
    </row>
    <row r="484" spans="1:3" x14ac:dyDescent="0.6">
      <c r="A484" s="1">
        <v>620</v>
      </c>
      <c r="B484" s="17">
        <v>0.71</v>
      </c>
      <c r="C484" s="24">
        <v>0.72</v>
      </c>
    </row>
    <row r="485" spans="1:3" x14ac:dyDescent="0.6">
      <c r="A485" s="1">
        <v>621</v>
      </c>
      <c r="B485" s="17">
        <v>0.62</v>
      </c>
      <c r="C485" s="24">
        <v>0.66</v>
      </c>
    </row>
    <row r="486" spans="1:3" x14ac:dyDescent="0.6">
      <c r="A486" s="1">
        <v>622</v>
      </c>
      <c r="B486" s="17">
        <v>0.83</v>
      </c>
      <c r="C486" s="24">
        <v>0.88</v>
      </c>
    </row>
    <row r="487" spans="1:3" x14ac:dyDescent="0.6">
      <c r="A487" s="1">
        <v>623</v>
      </c>
      <c r="B487" s="17">
        <v>0.69</v>
      </c>
      <c r="C487" s="24">
        <v>0.7</v>
      </c>
    </row>
    <row r="488" spans="1:3" x14ac:dyDescent="0.6">
      <c r="A488" s="1">
        <v>624</v>
      </c>
      <c r="B488" s="17">
        <v>0.69</v>
      </c>
      <c r="C488" s="24">
        <v>0.7</v>
      </c>
    </row>
    <row r="489" spans="1:3" x14ac:dyDescent="0.6">
      <c r="A489" s="1">
        <v>625</v>
      </c>
      <c r="B489" s="17">
        <v>0.82</v>
      </c>
      <c r="C489" s="24">
        <v>0.87</v>
      </c>
    </row>
    <row r="490" spans="1:3" x14ac:dyDescent="0.6">
      <c r="A490" s="1">
        <v>626</v>
      </c>
      <c r="B490" s="17">
        <v>0.6</v>
      </c>
      <c r="C490" s="24">
        <v>0.62</v>
      </c>
    </row>
    <row r="491" spans="1:3" x14ac:dyDescent="0.6">
      <c r="A491" s="1">
        <v>627</v>
      </c>
      <c r="B491" s="17">
        <v>0.63</v>
      </c>
      <c r="C491" s="24">
        <v>0.67</v>
      </c>
    </row>
    <row r="492" spans="1:3" x14ac:dyDescent="0.6">
      <c r="A492" s="1">
        <v>628</v>
      </c>
      <c r="B492" s="17">
        <v>0.85</v>
      </c>
      <c r="C492" s="24">
        <v>0.89</v>
      </c>
    </row>
    <row r="493" spans="1:3" x14ac:dyDescent="0.6">
      <c r="A493" s="1">
        <v>629</v>
      </c>
      <c r="B493" s="17">
        <v>0.63</v>
      </c>
      <c r="C493" s="24">
        <v>0.65</v>
      </c>
    </row>
    <row r="494" spans="1:3" x14ac:dyDescent="0.6">
      <c r="A494" s="1">
        <v>630</v>
      </c>
      <c r="B494" s="17">
        <v>0.87</v>
      </c>
      <c r="C494" s="24">
        <v>0.89</v>
      </c>
    </row>
    <row r="495" spans="1:3" x14ac:dyDescent="0.6">
      <c r="A495" s="1">
        <v>631</v>
      </c>
      <c r="B495" s="17">
        <v>0.9</v>
      </c>
      <c r="C495" s="24">
        <v>0.94000000000000006</v>
      </c>
    </row>
    <row r="496" spans="1:3" x14ac:dyDescent="0.6">
      <c r="A496" s="1">
        <v>632</v>
      </c>
      <c r="B496" s="17">
        <v>0.83</v>
      </c>
      <c r="C496" s="24">
        <v>0.87</v>
      </c>
    </row>
    <row r="497" spans="1:3" x14ac:dyDescent="0.6">
      <c r="A497" s="1">
        <v>633</v>
      </c>
      <c r="B497" s="17">
        <v>0.8</v>
      </c>
      <c r="C497" s="24">
        <v>0.81</v>
      </c>
    </row>
    <row r="498" spans="1:3" x14ac:dyDescent="0.6">
      <c r="A498" s="1">
        <v>634</v>
      </c>
      <c r="B498" s="17">
        <v>0.77</v>
      </c>
      <c r="C498" s="24">
        <v>0.82000000000000006</v>
      </c>
    </row>
    <row r="499" spans="1:3" x14ac:dyDescent="0.6">
      <c r="A499" s="1">
        <v>635</v>
      </c>
      <c r="B499" s="17">
        <v>0.67</v>
      </c>
      <c r="C499" s="24">
        <v>0.69000000000000006</v>
      </c>
    </row>
    <row r="500" spans="1:3" x14ac:dyDescent="0.6">
      <c r="A500" s="1">
        <v>636</v>
      </c>
      <c r="B500" s="17">
        <v>0.81</v>
      </c>
      <c r="C500" s="24">
        <v>0.8600000000000001</v>
      </c>
    </row>
    <row r="501" spans="1:3" x14ac:dyDescent="0.6">
      <c r="A501" s="1">
        <v>637</v>
      </c>
      <c r="B501" s="17">
        <v>0.8</v>
      </c>
      <c r="C501" s="24">
        <v>0.82000000000000006</v>
      </c>
    </row>
    <row r="502" spans="1:3" x14ac:dyDescent="0.6">
      <c r="A502" s="1">
        <v>638</v>
      </c>
      <c r="B502" s="17">
        <v>0.9</v>
      </c>
      <c r="C502" s="24">
        <v>0.93</v>
      </c>
    </row>
    <row r="503" spans="1:3" x14ac:dyDescent="0.6">
      <c r="A503" s="1">
        <v>639</v>
      </c>
      <c r="B503" s="17">
        <v>0.64</v>
      </c>
      <c r="C503" s="24">
        <v>0.67</v>
      </c>
    </row>
    <row r="504" spans="1:3" x14ac:dyDescent="0.6">
      <c r="A504" s="1">
        <v>640</v>
      </c>
      <c r="B504" s="17">
        <v>0.89</v>
      </c>
      <c r="C504" s="24">
        <v>0.93</v>
      </c>
    </row>
    <row r="505" spans="1:3" x14ac:dyDescent="0.6">
      <c r="A505" s="1">
        <v>641</v>
      </c>
      <c r="B505" s="17">
        <v>0.78</v>
      </c>
      <c r="C505" s="24">
        <v>0.82000000000000006</v>
      </c>
    </row>
    <row r="506" spans="1:3" x14ac:dyDescent="0.6">
      <c r="A506" s="1">
        <v>642</v>
      </c>
      <c r="B506" s="17">
        <v>0.72</v>
      </c>
      <c r="C506" s="24">
        <v>0.77</v>
      </c>
    </row>
    <row r="507" spans="1:3" x14ac:dyDescent="0.6">
      <c r="A507" s="1">
        <v>643</v>
      </c>
      <c r="B507" s="17">
        <v>0.8</v>
      </c>
      <c r="C507" s="24">
        <v>0.85000000000000009</v>
      </c>
    </row>
    <row r="508" spans="1:3" x14ac:dyDescent="0.6">
      <c r="A508" s="1">
        <v>644</v>
      </c>
      <c r="B508" s="17">
        <v>0.88</v>
      </c>
      <c r="C508" s="24">
        <v>0.9</v>
      </c>
    </row>
    <row r="509" spans="1:3" x14ac:dyDescent="0.6">
      <c r="A509" s="1">
        <v>645</v>
      </c>
      <c r="B509" s="17">
        <v>0.79</v>
      </c>
      <c r="C509" s="24">
        <v>0.83000000000000007</v>
      </c>
    </row>
    <row r="510" spans="1:3" x14ac:dyDescent="0.6">
      <c r="A510" s="1">
        <v>646</v>
      </c>
      <c r="B510" s="17">
        <v>0.64</v>
      </c>
      <c r="C510" s="24">
        <v>0.67</v>
      </c>
    </row>
    <row r="511" spans="1:3" x14ac:dyDescent="0.6">
      <c r="A511" s="1">
        <v>647</v>
      </c>
      <c r="B511" s="17">
        <v>0.64</v>
      </c>
      <c r="C511" s="24">
        <v>0.69000000000000006</v>
      </c>
    </row>
    <row r="512" spans="1:3" x14ac:dyDescent="0.6">
      <c r="A512" s="1">
        <v>648</v>
      </c>
      <c r="B512" s="17">
        <v>0.76</v>
      </c>
      <c r="C512" s="24">
        <v>0.78</v>
      </c>
    </row>
    <row r="513" spans="1:3" x14ac:dyDescent="0.6">
      <c r="A513" s="1">
        <v>649</v>
      </c>
      <c r="B513" s="17">
        <v>0.66</v>
      </c>
      <c r="C513" s="24">
        <v>0.69000000000000006</v>
      </c>
    </row>
    <row r="514" spans="1:3" x14ac:dyDescent="0.6">
      <c r="A514" s="1">
        <v>650</v>
      </c>
      <c r="B514" s="17">
        <v>0.64</v>
      </c>
      <c r="C514" s="24">
        <v>0.68</v>
      </c>
    </row>
    <row r="515" spans="1:3" x14ac:dyDescent="0.6">
      <c r="A515" s="1">
        <v>651</v>
      </c>
      <c r="B515" s="17">
        <v>0.87</v>
      </c>
      <c r="C515" s="24">
        <v>0.92</v>
      </c>
    </row>
    <row r="516" spans="1:3" x14ac:dyDescent="0.6">
      <c r="A516" s="1">
        <v>652</v>
      </c>
      <c r="B516" s="17">
        <v>0.6</v>
      </c>
      <c r="C516" s="24">
        <v>0.61</v>
      </c>
    </row>
    <row r="517" spans="1:3" x14ac:dyDescent="0.6">
      <c r="A517" s="1">
        <v>653</v>
      </c>
      <c r="B517" s="17">
        <v>0.6</v>
      </c>
      <c r="C517" s="24">
        <v>0.65</v>
      </c>
    </row>
    <row r="518" spans="1:3" x14ac:dyDescent="0.6">
      <c r="A518" s="1">
        <v>654</v>
      </c>
      <c r="B518" s="17">
        <v>0.64</v>
      </c>
      <c r="C518" s="24">
        <v>0.66</v>
      </c>
    </row>
    <row r="519" spans="1:3" x14ac:dyDescent="0.6">
      <c r="A519" s="1">
        <v>655</v>
      </c>
      <c r="B519" s="17">
        <v>0.76</v>
      </c>
      <c r="C519" s="24">
        <v>0.81</v>
      </c>
    </row>
    <row r="520" spans="1:3" x14ac:dyDescent="0.6">
      <c r="A520" s="1">
        <v>656</v>
      </c>
      <c r="B520" s="17">
        <v>0.64</v>
      </c>
      <c r="C520" s="24">
        <v>0.68</v>
      </c>
    </row>
    <row r="521" spans="1:3" x14ac:dyDescent="0.6">
      <c r="A521" s="1">
        <v>657</v>
      </c>
      <c r="B521" s="17">
        <v>0.89</v>
      </c>
      <c r="C521" s="24">
        <v>0.9</v>
      </c>
    </row>
    <row r="522" spans="1:3" x14ac:dyDescent="0.6">
      <c r="A522" s="1">
        <v>658</v>
      </c>
      <c r="B522" s="17">
        <v>0.87</v>
      </c>
      <c r="C522" s="24">
        <v>0.89</v>
      </c>
    </row>
    <row r="523" spans="1:3" x14ac:dyDescent="0.6">
      <c r="A523" s="1">
        <v>659</v>
      </c>
      <c r="B523" s="17">
        <v>0.64</v>
      </c>
      <c r="C523" s="24">
        <v>0.66</v>
      </c>
    </row>
    <row r="524" spans="1:3" x14ac:dyDescent="0.6">
      <c r="A524" s="1">
        <v>660</v>
      </c>
      <c r="B524" s="17">
        <v>0.61</v>
      </c>
      <c r="C524" s="24">
        <v>0.63</v>
      </c>
    </row>
    <row r="525" spans="1:3" x14ac:dyDescent="0.6">
      <c r="A525" s="1">
        <v>661</v>
      </c>
      <c r="B525" s="17">
        <v>0.71</v>
      </c>
      <c r="C525" s="24">
        <v>0.72</v>
      </c>
    </row>
    <row r="526" spans="1:3" x14ac:dyDescent="0.6">
      <c r="A526" s="1">
        <v>662</v>
      </c>
      <c r="B526" s="17">
        <v>0.64</v>
      </c>
      <c r="C526" s="24">
        <v>0.65</v>
      </c>
    </row>
    <row r="527" spans="1:3" x14ac:dyDescent="0.6">
      <c r="A527" s="1">
        <v>663</v>
      </c>
      <c r="B527" s="17">
        <v>0.85</v>
      </c>
      <c r="C527" s="24">
        <v>0.86</v>
      </c>
    </row>
    <row r="528" spans="1:3" x14ac:dyDescent="0.6">
      <c r="A528" s="1">
        <v>664</v>
      </c>
      <c r="B528" s="17">
        <v>0.77</v>
      </c>
      <c r="C528" s="24">
        <v>0.81</v>
      </c>
    </row>
    <row r="529" spans="1:3" x14ac:dyDescent="0.6">
      <c r="A529" s="1">
        <v>665</v>
      </c>
      <c r="B529" s="17">
        <v>0.71</v>
      </c>
      <c r="C529" s="24">
        <v>0.75</v>
      </c>
    </row>
    <row r="530" spans="1:3" x14ac:dyDescent="0.6">
      <c r="A530" s="1">
        <v>666</v>
      </c>
      <c r="B530" s="17">
        <v>0.9</v>
      </c>
      <c r="C530" s="24">
        <v>0.91</v>
      </c>
    </row>
    <row r="531" spans="1:3" x14ac:dyDescent="0.6">
      <c r="A531" s="1">
        <v>667</v>
      </c>
      <c r="B531" s="17">
        <v>0.73</v>
      </c>
      <c r="C531" s="24">
        <v>0.76</v>
      </c>
    </row>
    <row r="532" spans="1:3" x14ac:dyDescent="0.6">
      <c r="A532" s="1">
        <v>668</v>
      </c>
      <c r="B532" s="17">
        <v>0.77</v>
      </c>
      <c r="C532" s="24">
        <v>0.81</v>
      </c>
    </row>
    <row r="533" spans="1:3" x14ac:dyDescent="0.6">
      <c r="A533" s="1">
        <v>669</v>
      </c>
      <c r="B533" s="17">
        <v>0.71</v>
      </c>
      <c r="C533" s="24">
        <v>0.72</v>
      </c>
    </row>
    <row r="534" spans="1:3" x14ac:dyDescent="0.6">
      <c r="A534" s="1">
        <v>670</v>
      </c>
      <c r="B534" s="17">
        <v>0.87</v>
      </c>
      <c r="C534" s="24">
        <v>0.9</v>
      </c>
    </row>
    <row r="535" spans="1:3" x14ac:dyDescent="0.6">
      <c r="A535" s="1">
        <v>671</v>
      </c>
      <c r="B535" s="17">
        <v>0.68</v>
      </c>
      <c r="C535" s="24">
        <v>0.73000000000000009</v>
      </c>
    </row>
    <row r="536" spans="1:3" x14ac:dyDescent="0.6">
      <c r="A536" s="1">
        <v>672</v>
      </c>
      <c r="B536" s="17">
        <v>0.75</v>
      </c>
      <c r="C536" s="24">
        <v>0.79</v>
      </c>
    </row>
    <row r="537" spans="1:3" x14ac:dyDescent="0.6">
      <c r="A537" s="1">
        <v>673</v>
      </c>
      <c r="B537" s="17">
        <v>0.81</v>
      </c>
      <c r="C537" s="24">
        <v>0.83000000000000007</v>
      </c>
    </row>
    <row r="538" spans="1:3" x14ac:dyDescent="0.6">
      <c r="A538" s="1">
        <v>674</v>
      </c>
      <c r="B538" s="17">
        <v>0.85</v>
      </c>
      <c r="C538" s="24">
        <v>0.86</v>
      </c>
    </row>
    <row r="539" spans="1:3" x14ac:dyDescent="0.6">
      <c r="A539" s="1">
        <v>675</v>
      </c>
      <c r="B539" s="17">
        <v>0.84</v>
      </c>
      <c r="C539" s="24">
        <v>0.87</v>
      </c>
    </row>
    <row r="540" spans="1:3" x14ac:dyDescent="0.6">
      <c r="A540" s="1">
        <v>676</v>
      </c>
      <c r="B540" s="17">
        <v>0.76</v>
      </c>
      <c r="C540" s="24">
        <v>0.77</v>
      </c>
    </row>
    <row r="541" spans="1:3" x14ac:dyDescent="0.6">
      <c r="A541" s="1">
        <v>677</v>
      </c>
      <c r="B541" s="17">
        <v>0.88</v>
      </c>
      <c r="C541" s="24">
        <v>0.92</v>
      </c>
    </row>
    <row r="542" spans="1:3" x14ac:dyDescent="0.6">
      <c r="A542" s="1">
        <v>678</v>
      </c>
      <c r="B542" s="17">
        <v>0.68</v>
      </c>
      <c r="C542" s="24">
        <v>0.73000000000000009</v>
      </c>
    </row>
    <row r="543" spans="1:3" x14ac:dyDescent="0.6">
      <c r="A543" s="1">
        <v>679</v>
      </c>
      <c r="B543" s="17">
        <v>0.71</v>
      </c>
      <c r="C543" s="24">
        <v>0.74</v>
      </c>
    </row>
    <row r="544" spans="1:3" x14ac:dyDescent="0.6">
      <c r="A544" s="1">
        <v>680</v>
      </c>
      <c r="B544" s="17">
        <v>0.62</v>
      </c>
      <c r="C544" s="24">
        <v>0.64</v>
      </c>
    </row>
    <row r="545" spans="1:3" x14ac:dyDescent="0.6">
      <c r="A545" s="1">
        <v>681</v>
      </c>
      <c r="B545" s="17">
        <v>0.84</v>
      </c>
      <c r="C545" s="24">
        <v>0.89</v>
      </c>
    </row>
    <row r="546" spans="1:3" x14ac:dyDescent="0.6">
      <c r="A546" s="1">
        <v>682</v>
      </c>
      <c r="B546" s="17">
        <v>0.88</v>
      </c>
      <c r="C546" s="24">
        <v>0.89</v>
      </c>
    </row>
    <row r="547" spans="1:3" x14ac:dyDescent="0.6">
      <c r="A547" s="1">
        <v>683</v>
      </c>
      <c r="B547" s="17">
        <v>0.7</v>
      </c>
      <c r="C547" s="24">
        <v>0.72</v>
      </c>
    </row>
    <row r="548" spans="1:3" x14ac:dyDescent="0.6">
      <c r="A548" s="1">
        <v>684</v>
      </c>
      <c r="B548" s="17">
        <v>0.86</v>
      </c>
      <c r="C548" s="24">
        <v>0.91</v>
      </c>
    </row>
    <row r="549" spans="1:3" x14ac:dyDescent="0.6">
      <c r="A549" s="1">
        <v>685</v>
      </c>
      <c r="B549" s="17">
        <v>0.7</v>
      </c>
      <c r="C549" s="24">
        <v>0.73</v>
      </c>
    </row>
    <row r="550" spans="1:3" x14ac:dyDescent="0.6">
      <c r="A550" s="1">
        <v>686</v>
      </c>
      <c r="B550" s="17">
        <v>0.71</v>
      </c>
      <c r="C550" s="24">
        <v>0.73</v>
      </c>
    </row>
    <row r="551" spans="1:3" x14ac:dyDescent="0.6">
      <c r="A551" s="1">
        <v>687</v>
      </c>
      <c r="B551" s="17">
        <v>0.72</v>
      </c>
      <c r="C551" s="24">
        <v>0.76</v>
      </c>
    </row>
    <row r="552" spans="1:3" x14ac:dyDescent="0.6">
      <c r="A552" s="1">
        <v>688</v>
      </c>
      <c r="B552" s="17">
        <v>0.88</v>
      </c>
      <c r="C552" s="24">
        <v>0.92</v>
      </c>
    </row>
    <row r="553" spans="1:3" x14ac:dyDescent="0.6">
      <c r="A553" s="1">
        <v>689</v>
      </c>
      <c r="B553" s="17">
        <v>0.7</v>
      </c>
      <c r="C553" s="24">
        <v>0.75</v>
      </c>
    </row>
    <row r="554" spans="1:3" x14ac:dyDescent="0.6">
      <c r="A554" s="1">
        <v>690</v>
      </c>
      <c r="B554" s="17">
        <v>0.61</v>
      </c>
      <c r="C554" s="24">
        <v>0.64</v>
      </c>
    </row>
    <row r="555" spans="1:3" x14ac:dyDescent="0.6">
      <c r="A555" s="1">
        <v>691</v>
      </c>
      <c r="B555" s="17">
        <v>0.75</v>
      </c>
      <c r="C555" s="24">
        <v>0.8</v>
      </c>
    </row>
    <row r="556" spans="1:3" x14ac:dyDescent="0.6">
      <c r="A556" s="1">
        <v>692</v>
      </c>
      <c r="B556" s="17">
        <v>0.68</v>
      </c>
      <c r="C556" s="24">
        <v>0.69000000000000006</v>
      </c>
    </row>
    <row r="557" spans="1:3" x14ac:dyDescent="0.6">
      <c r="A557" s="1">
        <v>693</v>
      </c>
      <c r="B557" s="17">
        <v>0.83</v>
      </c>
      <c r="C557" s="24">
        <v>0.86</v>
      </c>
    </row>
    <row r="558" spans="1:3" x14ac:dyDescent="0.6">
      <c r="A558" s="1">
        <v>694</v>
      </c>
      <c r="B558" s="17">
        <v>0.81</v>
      </c>
      <c r="C558" s="24">
        <v>0.82000000000000006</v>
      </c>
    </row>
    <row r="559" spans="1:3" x14ac:dyDescent="0.6">
      <c r="A559" s="1">
        <v>695</v>
      </c>
      <c r="B559" s="17">
        <v>0.9</v>
      </c>
      <c r="C559" s="24">
        <v>0.91</v>
      </c>
    </row>
    <row r="560" spans="1:3" x14ac:dyDescent="0.6">
      <c r="A560" s="1">
        <v>696</v>
      </c>
      <c r="B560" s="17">
        <v>0.72</v>
      </c>
      <c r="C560" s="24">
        <v>0.76</v>
      </c>
    </row>
    <row r="561" spans="1:3" x14ac:dyDescent="0.6">
      <c r="A561" s="1">
        <v>697</v>
      </c>
      <c r="B561" s="17">
        <v>0.73</v>
      </c>
      <c r="C561" s="24">
        <v>0.78</v>
      </c>
    </row>
    <row r="562" spans="1:3" x14ac:dyDescent="0.6">
      <c r="A562" s="1">
        <v>698</v>
      </c>
      <c r="B562" s="17">
        <v>0.7</v>
      </c>
      <c r="C562" s="24">
        <v>0.73</v>
      </c>
    </row>
    <row r="563" spans="1:3" x14ac:dyDescent="0.6">
      <c r="A563" s="1">
        <v>699</v>
      </c>
      <c r="B563" s="17">
        <v>0.82</v>
      </c>
      <c r="C563" s="24">
        <v>0.84</v>
      </c>
    </row>
    <row r="564" spans="1:3" x14ac:dyDescent="0.6">
      <c r="A564" s="1">
        <v>700</v>
      </c>
      <c r="B564" s="17">
        <v>0.82</v>
      </c>
      <c r="C564" s="24">
        <v>0.87</v>
      </c>
    </row>
    <row r="565" spans="1:3" x14ac:dyDescent="0.6">
      <c r="A565" s="1">
        <v>701</v>
      </c>
      <c r="B565" s="17">
        <v>0.65</v>
      </c>
      <c r="C565" s="24">
        <v>0.68</v>
      </c>
    </row>
    <row r="566" spans="1:3" x14ac:dyDescent="0.6">
      <c r="A566" s="1">
        <v>702</v>
      </c>
      <c r="B566" s="17">
        <v>0.78</v>
      </c>
      <c r="C566" s="24">
        <v>0.82000000000000006</v>
      </c>
    </row>
    <row r="567" spans="1:3" x14ac:dyDescent="0.6">
      <c r="A567" s="1">
        <v>703</v>
      </c>
      <c r="B567" s="17">
        <v>0.62</v>
      </c>
      <c r="C567" s="24">
        <v>0.63</v>
      </c>
    </row>
    <row r="568" spans="1:3" x14ac:dyDescent="0.6">
      <c r="A568" s="1">
        <v>704</v>
      </c>
      <c r="B568" s="17">
        <v>0.8</v>
      </c>
      <c r="C568" s="24">
        <v>0.84000000000000008</v>
      </c>
    </row>
    <row r="569" spans="1:3" x14ac:dyDescent="0.6">
      <c r="A569" s="1">
        <v>705</v>
      </c>
      <c r="B569" s="17">
        <v>0.61</v>
      </c>
      <c r="C569" s="24">
        <v>0.65</v>
      </c>
    </row>
    <row r="570" spans="1:3" x14ac:dyDescent="0.6">
      <c r="A570" s="1">
        <v>706</v>
      </c>
      <c r="B570" s="17">
        <v>0.72</v>
      </c>
      <c r="C570" s="24">
        <v>0.76</v>
      </c>
    </row>
    <row r="571" spans="1:3" x14ac:dyDescent="0.6">
      <c r="A571" s="1">
        <v>707</v>
      </c>
      <c r="B571" s="17">
        <v>0.69</v>
      </c>
      <c r="C571" s="24">
        <v>0.74</v>
      </c>
    </row>
    <row r="572" spans="1:3" x14ac:dyDescent="0.6">
      <c r="A572" s="1">
        <v>708</v>
      </c>
      <c r="B572" s="17">
        <v>0.83</v>
      </c>
      <c r="C572" s="24">
        <v>0.87</v>
      </c>
    </row>
    <row r="573" spans="1:3" x14ac:dyDescent="0.6">
      <c r="A573" s="1">
        <v>709</v>
      </c>
      <c r="B573" s="17">
        <v>0.8</v>
      </c>
      <c r="C573" s="24">
        <v>0.81</v>
      </c>
    </row>
    <row r="574" spans="1:3" x14ac:dyDescent="0.6">
      <c r="A574" s="1">
        <v>710</v>
      </c>
      <c r="B574" s="17">
        <v>0.71</v>
      </c>
      <c r="C574" s="24">
        <v>0.74</v>
      </c>
    </row>
    <row r="575" spans="1:3" x14ac:dyDescent="0.6">
      <c r="A575" s="1">
        <v>711</v>
      </c>
      <c r="B575" s="17">
        <v>0.64</v>
      </c>
      <c r="C575" s="24">
        <v>0.69000000000000006</v>
      </c>
    </row>
    <row r="576" spans="1:3" x14ac:dyDescent="0.6">
      <c r="A576" s="1">
        <v>712</v>
      </c>
      <c r="B576" s="17">
        <v>0.79</v>
      </c>
      <c r="C576" s="24">
        <v>0.84000000000000008</v>
      </c>
    </row>
    <row r="577" spans="1:3" x14ac:dyDescent="0.6">
      <c r="A577" s="1">
        <v>713</v>
      </c>
      <c r="B577" s="17">
        <v>0.66</v>
      </c>
      <c r="C577" s="24">
        <v>0.70000000000000007</v>
      </c>
    </row>
    <row r="578" spans="1:3" x14ac:dyDescent="0.6">
      <c r="A578" s="1">
        <v>714</v>
      </c>
      <c r="B578" s="17">
        <v>0.76</v>
      </c>
      <c r="C578" s="24">
        <v>0.78</v>
      </c>
    </row>
    <row r="579" spans="1:3" x14ac:dyDescent="0.6">
      <c r="A579" s="1">
        <v>715</v>
      </c>
      <c r="B579" s="17">
        <v>0.85</v>
      </c>
      <c r="C579" s="24">
        <v>0.9</v>
      </c>
    </row>
    <row r="580" spans="1:3" x14ac:dyDescent="0.6">
      <c r="A580" s="1">
        <v>716</v>
      </c>
      <c r="B580" s="17">
        <v>0.62</v>
      </c>
      <c r="C580" s="24">
        <v>0.66</v>
      </c>
    </row>
    <row r="581" spans="1:3" x14ac:dyDescent="0.6">
      <c r="A581" s="1">
        <v>717</v>
      </c>
      <c r="B581" s="17">
        <v>0.66</v>
      </c>
      <c r="C581" s="24">
        <v>0.68</v>
      </c>
    </row>
    <row r="582" spans="1:3" x14ac:dyDescent="0.6">
      <c r="A582" s="1">
        <v>718</v>
      </c>
      <c r="B582" s="17">
        <v>0.85</v>
      </c>
      <c r="C582" s="24">
        <v>0.9</v>
      </c>
    </row>
    <row r="583" spans="1:3" x14ac:dyDescent="0.6">
      <c r="A583" s="1">
        <v>719</v>
      </c>
      <c r="B583" s="17">
        <v>0.78</v>
      </c>
      <c r="C583" s="24">
        <v>0.8</v>
      </c>
    </row>
    <row r="584" spans="1:3" x14ac:dyDescent="0.6">
      <c r="A584" s="1">
        <v>720</v>
      </c>
      <c r="B584" s="17">
        <v>0.74</v>
      </c>
      <c r="C584" s="24">
        <v>0.77</v>
      </c>
    </row>
    <row r="585" spans="1:3" x14ac:dyDescent="0.6">
      <c r="A585" s="1">
        <v>721</v>
      </c>
      <c r="B585" s="17">
        <v>0.7</v>
      </c>
      <c r="C585" s="24">
        <v>0.74</v>
      </c>
    </row>
    <row r="586" spans="1:3" x14ac:dyDescent="0.6">
      <c r="A586" s="1">
        <v>722</v>
      </c>
      <c r="B586" s="17">
        <v>0.66</v>
      </c>
      <c r="C586" s="24">
        <v>0.71000000000000008</v>
      </c>
    </row>
    <row r="587" spans="1:3" x14ac:dyDescent="0.6">
      <c r="A587" s="1">
        <v>723</v>
      </c>
      <c r="B587" s="17">
        <v>0.89</v>
      </c>
      <c r="C587" s="24">
        <v>0.94000000000000006</v>
      </c>
    </row>
    <row r="588" spans="1:3" x14ac:dyDescent="0.6">
      <c r="A588" s="1">
        <v>724</v>
      </c>
      <c r="B588" s="17">
        <v>0.71</v>
      </c>
      <c r="C588" s="24">
        <v>0.73</v>
      </c>
    </row>
    <row r="589" spans="1:3" x14ac:dyDescent="0.6">
      <c r="A589" s="1">
        <v>725</v>
      </c>
      <c r="B589" s="17">
        <v>0.68</v>
      </c>
      <c r="C589" s="24">
        <v>0.71000000000000008</v>
      </c>
    </row>
    <row r="590" spans="1:3" x14ac:dyDescent="0.6">
      <c r="A590" s="1">
        <v>726</v>
      </c>
      <c r="B590" s="17">
        <v>0.82</v>
      </c>
      <c r="C590" s="24">
        <v>0.86</v>
      </c>
    </row>
    <row r="591" spans="1:3" x14ac:dyDescent="0.6">
      <c r="A591" s="1">
        <v>727</v>
      </c>
      <c r="B591" s="17">
        <v>0.8</v>
      </c>
      <c r="C591" s="24">
        <v>0.84000000000000008</v>
      </c>
    </row>
    <row r="592" spans="1:3" x14ac:dyDescent="0.6">
      <c r="A592" s="1">
        <v>728</v>
      </c>
      <c r="B592" s="17">
        <v>0.61</v>
      </c>
      <c r="C592" s="24">
        <v>0.65</v>
      </c>
    </row>
    <row r="593" spans="1:3" x14ac:dyDescent="0.6">
      <c r="A593" s="1">
        <v>729</v>
      </c>
      <c r="B593" s="17">
        <v>0.71</v>
      </c>
      <c r="C593" s="24">
        <v>0.76</v>
      </c>
    </row>
    <row r="594" spans="1:3" x14ac:dyDescent="0.6">
      <c r="A594" s="1">
        <v>730</v>
      </c>
      <c r="B594" s="17">
        <v>0.74</v>
      </c>
      <c r="C594" s="24">
        <v>0.76</v>
      </c>
    </row>
    <row r="595" spans="1:3" x14ac:dyDescent="0.6">
      <c r="A595" s="1">
        <v>731</v>
      </c>
      <c r="B595" s="17">
        <v>0.79</v>
      </c>
      <c r="C595" s="24">
        <v>0.83000000000000007</v>
      </c>
    </row>
    <row r="596" spans="1:3" x14ac:dyDescent="0.6">
      <c r="A596" s="1">
        <v>732</v>
      </c>
      <c r="B596" s="17">
        <v>0.78</v>
      </c>
      <c r="C596" s="24">
        <v>0.79</v>
      </c>
    </row>
    <row r="597" spans="1:3" x14ac:dyDescent="0.6">
      <c r="A597" s="1">
        <v>733</v>
      </c>
      <c r="B597" s="17">
        <v>0.79</v>
      </c>
      <c r="C597" s="24">
        <v>0.83000000000000007</v>
      </c>
    </row>
    <row r="598" spans="1:3" x14ac:dyDescent="0.6">
      <c r="A598" s="1">
        <v>734</v>
      </c>
      <c r="B598" s="17">
        <v>0.6</v>
      </c>
      <c r="C598" s="24">
        <v>0.65</v>
      </c>
    </row>
    <row r="599" spans="1:3" x14ac:dyDescent="0.6">
      <c r="A599" s="1">
        <v>735</v>
      </c>
      <c r="B599" s="17">
        <v>0.62</v>
      </c>
      <c r="C599" s="24">
        <v>0.65</v>
      </c>
    </row>
    <row r="600" spans="1:3" x14ac:dyDescent="0.6">
      <c r="A600" s="1">
        <v>736</v>
      </c>
      <c r="B600" s="17">
        <v>0.74</v>
      </c>
      <c r="C600" s="24">
        <v>0.75</v>
      </c>
    </row>
    <row r="601" spans="1:3" x14ac:dyDescent="0.6">
      <c r="A601" s="1">
        <v>737</v>
      </c>
      <c r="B601" s="17">
        <v>0.63</v>
      </c>
      <c r="C601" s="24">
        <v>0.66</v>
      </c>
    </row>
    <row r="602" spans="1:3" x14ac:dyDescent="0.6">
      <c r="A602" s="1">
        <v>738</v>
      </c>
      <c r="B602" s="17">
        <v>0.82</v>
      </c>
      <c r="C602" s="24">
        <v>0.83</v>
      </c>
    </row>
    <row r="603" spans="1:3" x14ac:dyDescent="0.6">
      <c r="A603" s="1">
        <v>739</v>
      </c>
      <c r="B603" s="17">
        <v>0.85</v>
      </c>
      <c r="C603" s="24">
        <v>0.9</v>
      </c>
    </row>
    <row r="604" spans="1:3" x14ac:dyDescent="0.6">
      <c r="A604" s="1">
        <v>740</v>
      </c>
      <c r="B604" s="17">
        <v>0.6</v>
      </c>
      <c r="C604" s="24">
        <v>0.62</v>
      </c>
    </row>
    <row r="605" spans="1:3" x14ac:dyDescent="0.6">
      <c r="A605" s="1">
        <v>741</v>
      </c>
      <c r="B605" s="17">
        <v>0.71</v>
      </c>
      <c r="C605" s="24">
        <v>0.72</v>
      </c>
    </row>
    <row r="606" spans="1:3" x14ac:dyDescent="0.6">
      <c r="A606" s="1">
        <v>742</v>
      </c>
      <c r="B606" s="17">
        <v>0.89</v>
      </c>
      <c r="C606" s="24">
        <v>0.91</v>
      </c>
    </row>
    <row r="607" spans="1:3" x14ac:dyDescent="0.6">
      <c r="A607" s="1">
        <v>743</v>
      </c>
      <c r="B607" s="17">
        <v>0.72</v>
      </c>
      <c r="C607" s="24">
        <v>0.77</v>
      </c>
    </row>
    <row r="608" spans="1:3" x14ac:dyDescent="0.6">
      <c r="A608" s="1">
        <v>744</v>
      </c>
      <c r="B608" s="17">
        <v>0.67</v>
      </c>
      <c r="C608" s="24">
        <v>0.72000000000000008</v>
      </c>
    </row>
    <row r="609" spans="1:3" x14ac:dyDescent="0.6">
      <c r="A609" s="1">
        <v>745</v>
      </c>
      <c r="B609" s="17">
        <v>0.61</v>
      </c>
      <c r="C609" s="24">
        <v>0.66</v>
      </c>
    </row>
    <row r="610" spans="1:3" x14ac:dyDescent="0.6">
      <c r="A610" s="1">
        <v>746</v>
      </c>
      <c r="B610" s="17">
        <v>0.7</v>
      </c>
      <c r="C610" s="24">
        <v>0.73</v>
      </c>
    </row>
    <row r="611" spans="1:3" x14ac:dyDescent="0.6">
      <c r="A611" s="1">
        <v>747</v>
      </c>
      <c r="B611" s="17">
        <v>0.67</v>
      </c>
      <c r="C611" s="24">
        <v>0.69000000000000006</v>
      </c>
    </row>
    <row r="612" spans="1:3" x14ac:dyDescent="0.6">
      <c r="A612" s="1">
        <v>748</v>
      </c>
      <c r="B612" s="17">
        <v>0.84</v>
      </c>
      <c r="C612" s="24">
        <v>0.89</v>
      </c>
    </row>
    <row r="613" spans="1:3" x14ac:dyDescent="0.6">
      <c r="A613" s="1">
        <v>749</v>
      </c>
      <c r="B613" s="17">
        <v>0.83</v>
      </c>
      <c r="C613" s="24">
        <v>0.84</v>
      </c>
    </row>
    <row r="614" spans="1:3" x14ac:dyDescent="0.6">
      <c r="A614" s="1">
        <v>750</v>
      </c>
      <c r="B614" s="17">
        <v>0.85</v>
      </c>
      <c r="C614" s="24">
        <v>0.89</v>
      </c>
    </row>
    <row r="615" spans="1:3" x14ac:dyDescent="0.6">
      <c r="A615" s="1">
        <v>751</v>
      </c>
      <c r="B615" s="17">
        <v>0.64</v>
      </c>
      <c r="C615" s="24">
        <v>0.65</v>
      </c>
    </row>
    <row r="616" spans="1:3" x14ac:dyDescent="0.6">
      <c r="A616" s="1">
        <v>752</v>
      </c>
      <c r="B616" s="17">
        <v>0.78</v>
      </c>
      <c r="C616" s="24">
        <v>0.8</v>
      </c>
    </row>
    <row r="617" spans="1:3" x14ac:dyDescent="0.6">
      <c r="A617" s="1">
        <v>753</v>
      </c>
      <c r="B617" s="17">
        <v>0.6</v>
      </c>
      <c r="C617" s="24">
        <v>0.63</v>
      </c>
    </row>
    <row r="618" spans="1:3" x14ac:dyDescent="0.6">
      <c r="A618" s="1">
        <v>754</v>
      </c>
      <c r="B618" s="17">
        <v>0.68</v>
      </c>
      <c r="C618" s="24">
        <v>0.73000000000000009</v>
      </c>
    </row>
    <row r="619" spans="1:3" x14ac:dyDescent="0.6">
      <c r="A619" s="1">
        <v>755</v>
      </c>
      <c r="B619" s="17">
        <v>0.61</v>
      </c>
      <c r="C619" s="24">
        <v>0.66</v>
      </c>
    </row>
    <row r="620" spans="1:3" x14ac:dyDescent="0.6">
      <c r="A620" s="1">
        <v>756</v>
      </c>
      <c r="B620" s="17">
        <v>0.78</v>
      </c>
      <c r="C620" s="24">
        <v>0.8</v>
      </c>
    </row>
    <row r="621" spans="1:3" x14ac:dyDescent="0.6">
      <c r="A621" s="1">
        <v>757</v>
      </c>
      <c r="B621" s="17">
        <v>0.83</v>
      </c>
      <c r="C621" s="24">
        <v>0.87</v>
      </c>
    </row>
    <row r="622" spans="1:3" x14ac:dyDescent="0.6">
      <c r="A622" s="1">
        <v>758</v>
      </c>
      <c r="B622" s="17">
        <v>0.62</v>
      </c>
      <c r="C622" s="24">
        <v>0.63</v>
      </c>
    </row>
    <row r="623" spans="1:3" x14ac:dyDescent="0.6">
      <c r="A623" s="1">
        <v>759</v>
      </c>
      <c r="B623" s="17">
        <v>0.73</v>
      </c>
      <c r="C623" s="24">
        <v>0.78</v>
      </c>
    </row>
    <row r="624" spans="1:3" x14ac:dyDescent="0.6">
      <c r="A624" s="1">
        <v>760</v>
      </c>
      <c r="B624" s="17">
        <v>0.85</v>
      </c>
      <c r="C624" s="24">
        <v>0.89</v>
      </c>
    </row>
    <row r="625" spans="1:3" x14ac:dyDescent="0.6">
      <c r="A625" s="1">
        <v>761</v>
      </c>
      <c r="B625" s="17">
        <v>0.82</v>
      </c>
      <c r="C625" s="24">
        <v>0.83</v>
      </c>
    </row>
    <row r="626" spans="1:3" x14ac:dyDescent="0.6">
      <c r="A626" s="1">
        <v>762</v>
      </c>
      <c r="B626" s="17">
        <v>0.75</v>
      </c>
      <c r="C626" s="24">
        <v>0.77</v>
      </c>
    </row>
    <row r="627" spans="1:3" x14ac:dyDescent="0.6">
      <c r="A627" s="1">
        <v>763</v>
      </c>
      <c r="B627" s="17">
        <v>0.66</v>
      </c>
      <c r="C627" s="24">
        <v>0.68</v>
      </c>
    </row>
    <row r="628" spans="1:3" x14ac:dyDescent="0.6">
      <c r="A628" s="1">
        <v>764</v>
      </c>
      <c r="B628" s="17">
        <v>0.62</v>
      </c>
      <c r="C628" s="24">
        <v>0.65</v>
      </c>
    </row>
    <row r="629" spans="1:3" x14ac:dyDescent="0.6">
      <c r="A629" s="1">
        <v>765</v>
      </c>
      <c r="B629" s="17">
        <v>0.87</v>
      </c>
      <c r="C629" s="24">
        <v>0.91</v>
      </c>
    </row>
    <row r="630" spans="1:3" x14ac:dyDescent="0.6">
      <c r="A630" s="1">
        <v>766</v>
      </c>
      <c r="B630" s="17">
        <v>0.86</v>
      </c>
      <c r="C630" s="24">
        <v>0.89</v>
      </c>
    </row>
    <row r="631" spans="1:3" x14ac:dyDescent="0.6">
      <c r="A631" s="1">
        <v>767</v>
      </c>
      <c r="B631" s="17">
        <v>0.63</v>
      </c>
      <c r="C631" s="24">
        <v>0.64</v>
      </c>
    </row>
    <row r="632" spans="1:3" x14ac:dyDescent="0.6">
      <c r="A632" s="1">
        <v>768</v>
      </c>
      <c r="B632" s="17">
        <v>0.68</v>
      </c>
      <c r="C632" s="24">
        <v>0.70000000000000007</v>
      </c>
    </row>
    <row r="633" spans="1:3" x14ac:dyDescent="0.6">
      <c r="A633" s="1">
        <v>769</v>
      </c>
      <c r="B633" s="17">
        <v>0.71</v>
      </c>
      <c r="C633" s="24">
        <v>0.75</v>
      </c>
    </row>
    <row r="634" spans="1:3" x14ac:dyDescent="0.6">
      <c r="A634" s="1">
        <v>770</v>
      </c>
      <c r="B634" s="17">
        <v>0.71</v>
      </c>
      <c r="C634" s="24">
        <v>0.73</v>
      </c>
    </row>
    <row r="635" spans="1:3" x14ac:dyDescent="0.6">
      <c r="A635" s="1">
        <v>771</v>
      </c>
      <c r="B635" s="17">
        <v>0.73</v>
      </c>
      <c r="C635" s="24">
        <v>0.75</v>
      </c>
    </row>
    <row r="636" spans="1:3" x14ac:dyDescent="0.6">
      <c r="A636" s="1">
        <v>772</v>
      </c>
      <c r="B636" s="17">
        <v>0.88</v>
      </c>
      <c r="C636" s="24">
        <v>0.9</v>
      </c>
    </row>
    <row r="637" spans="1:3" x14ac:dyDescent="0.6">
      <c r="A637" s="1">
        <v>773</v>
      </c>
      <c r="B637" s="17">
        <v>0.76</v>
      </c>
      <c r="C637" s="24">
        <v>0.81</v>
      </c>
    </row>
    <row r="638" spans="1:3" x14ac:dyDescent="0.6">
      <c r="A638" s="1">
        <v>774</v>
      </c>
      <c r="B638" s="17">
        <v>0.79</v>
      </c>
      <c r="C638" s="24">
        <v>0.81</v>
      </c>
    </row>
    <row r="639" spans="1:3" x14ac:dyDescent="0.6">
      <c r="A639" s="1">
        <v>775</v>
      </c>
      <c r="B639" s="17">
        <v>0.69</v>
      </c>
      <c r="C639" s="24">
        <v>0.71</v>
      </c>
    </row>
    <row r="640" spans="1:3" x14ac:dyDescent="0.6">
      <c r="A640" s="1">
        <v>776</v>
      </c>
      <c r="B640" s="17">
        <v>0.77</v>
      </c>
      <c r="C640" s="24">
        <v>0.82000000000000006</v>
      </c>
    </row>
    <row r="641" spans="1:3" x14ac:dyDescent="0.6">
      <c r="A641" s="1">
        <v>777</v>
      </c>
      <c r="B641" s="17">
        <v>0.82</v>
      </c>
      <c r="C641" s="24">
        <v>0.85</v>
      </c>
    </row>
    <row r="642" spans="1:3" x14ac:dyDescent="0.6">
      <c r="A642" s="1">
        <v>778</v>
      </c>
      <c r="B642" s="17">
        <v>0.66</v>
      </c>
      <c r="C642" s="24">
        <v>0.68</v>
      </c>
    </row>
    <row r="643" spans="1:3" x14ac:dyDescent="0.6">
      <c r="A643" s="1">
        <v>779</v>
      </c>
      <c r="B643" s="17">
        <v>0.86</v>
      </c>
      <c r="C643" s="24">
        <v>0.87</v>
      </c>
    </row>
    <row r="644" spans="1:3" x14ac:dyDescent="0.6">
      <c r="A644" s="1">
        <v>780</v>
      </c>
      <c r="B644" s="17">
        <v>0.84</v>
      </c>
      <c r="C644" s="24">
        <v>0.85</v>
      </c>
    </row>
    <row r="645" spans="1:3" x14ac:dyDescent="0.6">
      <c r="A645" s="1">
        <v>781</v>
      </c>
      <c r="B645" s="17">
        <v>0.9</v>
      </c>
      <c r="C645" s="24">
        <v>0.95000000000000007</v>
      </c>
    </row>
    <row r="646" spans="1:3" x14ac:dyDescent="0.6">
      <c r="A646" s="1">
        <v>782</v>
      </c>
      <c r="B646" s="17">
        <v>0.83</v>
      </c>
      <c r="C646" s="24">
        <v>0.85</v>
      </c>
    </row>
    <row r="647" spans="1:3" x14ac:dyDescent="0.6">
      <c r="A647" s="1">
        <v>783</v>
      </c>
      <c r="B647" s="17">
        <v>0.7</v>
      </c>
      <c r="C647" s="24">
        <v>0.73</v>
      </c>
    </row>
    <row r="648" spans="1:3" x14ac:dyDescent="0.6">
      <c r="A648" s="1">
        <v>784</v>
      </c>
      <c r="B648" s="17">
        <v>0.74</v>
      </c>
      <c r="C648" s="24">
        <v>0.79</v>
      </c>
    </row>
    <row r="649" spans="1:3" x14ac:dyDescent="0.6">
      <c r="A649" s="1">
        <v>785</v>
      </c>
      <c r="B649" s="17">
        <v>0.61</v>
      </c>
      <c r="C649" s="24">
        <v>0.62</v>
      </c>
    </row>
    <row r="650" spans="1:3" x14ac:dyDescent="0.6">
      <c r="A650" s="1">
        <v>786</v>
      </c>
      <c r="B650" s="17">
        <v>0.86</v>
      </c>
      <c r="C650" s="24">
        <v>0.89</v>
      </c>
    </row>
    <row r="651" spans="1:3" x14ac:dyDescent="0.6">
      <c r="A651" s="1">
        <v>787</v>
      </c>
      <c r="B651" s="17">
        <v>0.82</v>
      </c>
      <c r="C651" s="24">
        <v>0.86</v>
      </c>
    </row>
    <row r="652" spans="1:3" x14ac:dyDescent="0.6">
      <c r="A652" s="1">
        <v>788</v>
      </c>
      <c r="B652" s="17">
        <v>0.8</v>
      </c>
      <c r="C652" s="24">
        <v>0.83000000000000007</v>
      </c>
    </row>
    <row r="653" spans="1:3" x14ac:dyDescent="0.6">
      <c r="A653" s="1">
        <v>789</v>
      </c>
      <c r="B653" s="17">
        <v>0.71</v>
      </c>
      <c r="C653" s="24">
        <v>0.75</v>
      </c>
    </row>
    <row r="654" spans="1:3" x14ac:dyDescent="0.6">
      <c r="A654" s="1">
        <v>790</v>
      </c>
      <c r="B654" s="17">
        <v>0.74</v>
      </c>
      <c r="C654" s="24">
        <v>0.79</v>
      </c>
    </row>
    <row r="655" spans="1:3" x14ac:dyDescent="0.6">
      <c r="A655" s="1">
        <v>791</v>
      </c>
      <c r="B655" s="17">
        <v>0.66</v>
      </c>
      <c r="C655" s="24">
        <v>0.71000000000000008</v>
      </c>
    </row>
    <row r="656" spans="1:3" x14ac:dyDescent="0.6">
      <c r="A656" s="1">
        <v>792</v>
      </c>
      <c r="B656" s="17">
        <v>0.63</v>
      </c>
      <c r="C656" s="24">
        <v>0.67</v>
      </c>
    </row>
    <row r="657" spans="1:3" x14ac:dyDescent="0.6">
      <c r="A657" s="1">
        <v>793</v>
      </c>
      <c r="B657" s="17">
        <v>0.73</v>
      </c>
      <c r="C657" s="24">
        <v>0.76</v>
      </c>
    </row>
    <row r="658" spans="1:3" x14ac:dyDescent="0.6">
      <c r="A658" s="1">
        <v>794</v>
      </c>
      <c r="B658" s="17">
        <v>0.72</v>
      </c>
      <c r="C658" s="24">
        <v>0.74</v>
      </c>
    </row>
    <row r="659" spans="1:3" x14ac:dyDescent="0.6">
      <c r="A659" s="1">
        <v>795</v>
      </c>
      <c r="B659" s="17">
        <v>0.9</v>
      </c>
      <c r="C659" s="24">
        <v>0.95000000000000007</v>
      </c>
    </row>
    <row r="660" spans="1:3" x14ac:dyDescent="0.6">
      <c r="A660" s="1">
        <v>796</v>
      </c>
      <c r="B660" s="17">
        <v>0.64</v>
      </c>
      <c r="C660" s="24">
        <v>0.69000000000000006</v>
      </c>
    </row>
    <row r="661" spans="1:3" x14ac:dyDescent="0.6">
      <c r="A661" s="1">
        <v>797</v>
      </c>
      <c r="B661" s="17">
        <v>0.78</v>
      </c>
      <c r="C661" s="24">
        <v>0.81</v>
      </c>
    </row>
    <row r="662" spans="1:3" x14ac:dyDescent="0.6">
      <c r="A662" s="1">
        <v>798</v>
      </c>
      <c r="B662" s="17">
        <v>0.62</v>
      </c>
      <c r="C662" s="24">
        <v>0.67</v>
      </c>
    </row>
    <row r="663" spans="1:3" x14ac:dyDescent="0.6">
      <c r="A663" s="1">
        <v>799</v>
      </c>
      <c r="B663" s="17">
        <v>0.71</v>
      </c>
      <c r="C663" s="24">
        <v>0.72</v>
      </c>
    </row>
    <row r="664" spans="1:3" x14ac:dyDescent="0.6">
      <c r="A664" s="1">
        <v>800</v>
      </c>
      <c r="B664" s="17">
        <v>0.79</v>
      </c>
      <c r="C664" s="24">
        <v>0.81</v>
      </c>
    </row>
    <row r="665" spans="1:3" x14ac:dyDescent="0.6">
      <c r="A665" s="1">
        <v>801</v>
      </c>
      <c r="B665" s="17">
        <v>0.8</v>
      </c>
      <c r="C665" s="24">
        <v>0.83000000000000007</v>
      </c>
    </row>
    <row r="666" spans="1:3" x14ac:dyDescent="0.6">
      <c r="A666" s="1">
        <v>802</v>
      </c>
      <c r="B666" s="17">
        <v>0.72</v>
      </c>
      <c r="C666" s="24">
        <v>0.73</v>
      </c>
    </row>
    <row r="667" spans="1:3" x14ac:dyDescent="0.6">
      <c r="A667" s="1">
        <v>803</v>
      </c>
      <c r="B667" s="17">
        <v>0.71</v>
      </c>
      <c r="C667" s="24">
        <v>0.72</v>
      </c>
    </row>
    <row r="668" spans="1:3" x14ac:dyDescent="0.6">
      <c r="A668" s="1">
        <v>804</v>
      </c>
      <c r="B668" s="17">
        <v>0.83</v>
      </c>
      <c r="C668" s="24">
        <v>0.86</v>
      </c>
    </row>
    <row r="669" spans="1:3" x14ac:dyDescent="0.6">
      <c r="A669" s="1">
        <v>805</v>
      </c>
      <c r="B669" s="17">
        <v>0.7</v>
      </c>
      <c r="C669" s="24">
        <v>0.71</v>
      </c>
    </row>
    <row r="670" spans="1:3" x14ac:dyDescent="0.6">
      <c r="A670" s="1">
        <v>806</v>
      </c>
      <c r="B670" s="17">
        <v>0.64</v>
      </c>
      <c r="C670" s="24">
        <v>0.65</v>
      </c>
    </row>
    <row r="671" spans="1:3" x14ac:dyDescent="0.6">
      <c r="A671" s="1">
        <v>807</v>
      </c>
      <c r="B671" s="17">
        <v>0.89</v>
      </c>
      <c r="C671" s="24">
        <v>0.9</v>
      </c>
    </row>
    <row r="672" spans="1:3" x14ac:dyDescent="0.6">
      <c r="A672" s="1">
        <v>808</v>
      </c>
      <c r="B672" s="17">
        <v>0.9</v>
      </c>
      <c r="C672" s="24">
        <v>0.93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Intro to Lookups</vt:lpstr>
      <vt:lpstr>Prerequisites</vt:lpstr>
      <vt:lpstr>Vlookup</vt:lpstr>
      <vt:lpstr>Hlookup</vt:lpstr>
      <vt:lpstr>Xlookup</vt:lpstr>
      <vt:lpstr>Index-Match</vt:lpstr>
      <vt:lpstr>With Tables</vt:lpstr>
      <vt:lpstr>Sheet1</vt:lpstr>
      <vt:lpstr>Sheet2</vt:lpstr>
      <vt:lpstr>Combined</vt:lpstr>
      <vt:lpstr>Hlookup!Print_Area</vt:lpstr>
      <vt:lpstr>Prerequisites!Print_Area</vt:lpstr>
      <vt:lpstr>Vlookup!Print_Area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K. Emery</dc:creator>
  <cp:lastModifiedBy>Ann K. Emery</cp:lastModifiedBy>
  <dcterms:created xsi:type="dcterms:W3CDTF">2023-04-07T12:53:44Z</dcterms:created>
  <dcterms:modified xsi:type="dcterms:W3CDTF">2025-09-02T20:50:40Z</dcterms:modified>
</cp:coreProperties>
</file>