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0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Excel-How-Tos_2022-01-14/"/>
    </mc:Choice>
  </mc:AlternateContent>
  <xr:revisionPtr revIDLastSave="5" documentId="8_{A8EFC385-4633-4BEE-9C27-B961CAE4DCBE}" xr6:coauthVersionLast="47" xr6:coauthVersionMax="47" xr10:uidLastSave="{F566DCBD-8F3E-4BB3-9EB6-3AC3A2409314}"/>
  <bookViews>
    <workbookView xWindow="-110" yWindow="-110" windowWidth="19420" windowHeight="10300" tabRatio="745" activeTab="1" xr2:uid="{00000000-000D-0000-FFFF-FFFF00000000}"/>
  </bookViews>
  <sheets>
    <sheet name="Welcome" sheetId="73" r:id="rId1"/>
    <sheet name="Tile Grid Heat Maps" sheetId="82" r:id="rId2"/>
  </sheets>
  <definedNames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'Tile Grid Heat Maps'!$A$1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78" i="82" l="1"/>
  <c r="G278" i="82"/>
  <c r="F278" i="82"/>
  <c r="E278" i="82"/>
  <c r="D278" i="82"/>
  <c r="C278" i="82"/>
  <c r="B278" i="82"/>
  <c r="A278" i="82"/>
  <c r="H277" i="82"/>
  <c r="G277" i="82"/>
  <c r="F277" i="82"/>
  <c r="E277" i="82"/>
  <c r="D277" i="82"/>
  <c r="C277" i="82"/>
  <c r="B277" i="82"/>
  <c r="A277" i="82"/>
  <c r="H276" i="82"/>
  <c r="G276" i="82"/>
  <c r="F276" i="82"/>
  <c r="E276" i="82"/>
  <c r="D276" i="82"/>
  <c r="C276" i="82"/>
  <c r="B276" i="82"/>
  <c r="H275" i="82"/>
  <c r="G275" i="82"/>
  <c r="F275" i="82"/>
  <c r="E275" i="82"/>
  <c r="D275" i="82"/>
  <c r="C275" i="82"/>
  <c r="B275" i="82"/>
  <c r="A275" i="82"/>
  <c r="A276" i="82"/>
  <c r="K278" i="82"/>
  <c r="J278" i="82"/>
  <c r="I278" i="82"/>
  <c r="K277" i="82"/>
  <c r="J277" i="82"/>
  <c r="I277" i="82"/>
  <c r="K276" i="82"/>
  <c r="J276" i="82"/>
  <c r="I276" i="82"/>
  <c r="K275" i="82"/>
  <c r="J275" i="82"/>
  <c r="I275" i="82"/>
  <c r="F260" i="82"/>
  <c r="E260" i="82"/>
  <c r="D260" i="82"/>
  <c r="C260" i="82"/>
  <c r="B260" i="82"/>
  <c r="F261" i="82" l="1"/>
  <c r="E261" i="82"/>
  <c r="D261" i="82"/>
  <c r="C261" i="82"/>
  <c r="A133" i="82" l="1"/>
  <c r="A131" i="82"/>
  <c r="C107" i="82"/>
  <c r="D107" i="82"/>
  <c r="B107" i="82"/>
  <c r="C108" i="82" l="1"/>
  <c r="D108" i="82"/>
  <c r="F107" i="82"/>
  <c r="E107" i="82"/>
  <c r="F108" i="82" s="1"/>
  <c r="B131" i="82"/>
  <c r="C131" i="82"/>
  <c r="D131" i="82"/>
  <c r="E131" i="82"/>
  <c r="F131" i="82"/>
  <c r="G131" i="82"/>
  <c r="H131" i="82"/>
  <c r="I131" i="82"/>
  <c r="J131" i="82"/>
  <c r="K131" i="82"/>
  <c r="B132" i="82"/>
  <c r="C132" i="82"/>
  <c r="D132" i="82"/>
  <c r="E132" i="82"/>
  <c r="F132" i="82"/>
  <c r="G132" i="82"/>
  <c r="H132" i="82"/>
  <c r="I132" i="82"/>
  <c r="J132" i="82"/>
  <c r="K132" i="82"/>
  <c r="B133" i="82"/>
  <c r="C133" i="82"/>
  <c r="D133" i="82"/>
  <c r="E133" i="82"/>
  <c r="F133" i="82"/>
  <c r="G133" i="82"/>
  <c r="H133" i="82"/>
  <c r="I133" i="82"/>
  <c r="J133" i="82"/>
  <c r="K133" i="82"/>
  <c r="B134" i="82"/>
  <c r="C134" i="82"/>
  <c r="D134" i="82"/>
  <c r="E134" i="82"/>
  <c r="F134" i="82"/>
  <c r="G134" i="82"/>
  <c r="H134" i="82"/>
  <c r="I134" i="82"/>
  <c r="J134" i="82"/>
  <c r="K134" i="82"/>
  <c r="B135" i="82"/>
  <c r="C135" i="82"/>
  <c r="D135" i="82"/>
  <c r="E135" i="82"/>
  <c r="F135" i="82"/>
  <c r="G135" i="82"/>
  <c r="H135" i="82"/>
  <c r="I135" i="82"/>
  <c r="J135" i="82"/>
  <c r="K135" i="82"/>
  <c r="B136" i="82"/>
  <c r="C136" i="82"/>
  <c r="D136" i="82"/>
  <c r="E136" i="82"/>
  <c r="F136" i="82"/>
  <c r="G136" i="82"/>
  <c r="H136" i="82"/>
  <c r="I136" i="82"/>
  <c r="J136" i="82"/>
  <c r="K136" i="82"/>
  <c r="B137" i="82"/>
  <c r="C137" i="82"/>
  <c r="D137" i="82"/>
  <c r="E137" i="82"/>
  <c r="F137" i="82"/>
  <c r="G137" i="82"/>
  <c r="H137" i="82"/>
  <c r="I137" i="82"/>
  <c r="J137" i="82"/>
  <c r="K137" i="82"/>
  <c r="B138" i="82"/>
  <c r="C138" i="82"/>
  <c r="D138" i="82"/>
  <c r="E138" i="82"/>
  <c r="F138" i="82"/>
  <c r="G138" i="82"/>
  <c r="H138" i="82"/>
  <c r="I138" i="82"/>
  <c r="J138" i="82"/>
  <c r="K138" i="82"/>
  <c r="A132" i="82"/>
  <c r="A134" i="82"/>
  <c r="A135" i="82"/>
  <c r="A136" i="82"/>
  <c r="A137" i="82"/>
  <c r="A138" i="82"/>
  <c r="E108" i="82" l="1"/>
</calcChain>
</file>

<file path=xl/sharedStrings.xml><?xml version="1.0" encoding="utf-8"?>
<sst xmlns="http://schemas.openxmlformats.org/spreadsheetml/2006/main" count="302" uniqueCount="159">
  <si>
    <t>Uses</t>
  </si>
  <si>
    <t>Before</t>
  </si>
  <si>
    <t>After</t>
  </si>
  <si>
    <t>Real-Life Examples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</si>
  <si>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</si>
  <si>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</si>
  <si>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</si>
  <si>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</si>
  <si>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</si>
  <si>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</si>
  <si>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</si>
  <si>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</si>
  <si>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</si>
  <si>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https://depictdatastudio.com/virtual-workshops/</t>
  </si>
  <si>
    <t>https://depictdatastudio.teachable.com/</t>
  </si>
  <si>
    <t>How We Can Help</t>
  </si>
  <si>
    <t>Step 1: Set Up Your Table</t>
  </si>
  <si>
    <t>OR</t>
  </si>
  <si>
    <t>State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</si>
  <si>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</si>
  <si>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</si>
  <si>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</si>
  <si>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</si>
  <si>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</si>
  <si>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</si>
  <si>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</si>
  <si>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</si>
  <si>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</si>
  <si>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</si>
  <si>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</si>
  <si>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</si>
  <si>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</si>
  <si>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</si>
  <si>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</si>
  <si>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</si>
  <si>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</si>
  <si>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</si>
  <si>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</si>
  <si>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</si>
  <si>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</si>
  <si>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</si>
  <si>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</si>
  <si>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</si>
  <si>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</si>
  <si>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</si>
  <si>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</si>
  <si>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</si>
  <si>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</si>
  <si>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</si>
  <si>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</si>
  <si>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</si>
  <si>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</si>
  <si>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</si>
  <si>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</si>
  <si>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</si>
  <si>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</si>
  <si>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</si>
  <si>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</si>
  <si>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</si>
  <si>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</si>
  <si>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</si>
  <si>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</si>
  <si>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</si>
  <si>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</si>
  <si>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</si>
  <si>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</si>
  <si>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</si>
  <si>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</si>
  <si>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</si>
  <si>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Online Courses</t>
  </si>
  <si>
    <t>Virtual Workshops for Groups</t>
  </si>
  <si>
    <t>On-Site Workshops for Groups</t>
  </si>
  <si>
    <t>Value</t>
  </si>
  <si>
    <t>Bin</t>
  </si>
  <si>
    <t>Cutoffs</t>
  </si>
  <si>
    <t>Blanks</t>
  </si>
  <si>
    <t>Q1</t>
  </si>
  <si>
    <t>Q2</t>
  </si>
  <si>
    <t>Q3</t>
  </si>
  <si>
    <t>Step 3: Fill in the Values by Linking Cells</t>
  </si>
  <si>
    <r>
      <t xml:space="preserve">Go to </t>
    </r>
    <r>
      <rPr>
        <i/>
        <sz val="11"/>
        <color theme="1"/>
        <rFont val="Montserrat"/>
        <family val="2"/>
        <scheme val="minor"/>
      </rPr>
      <t>Home --&gt; Conditional Formatting --&gt; New Rule.</t>
    </r>
  </si>
  <si>
    <r>
      <t xml:space="preserve">On the pop-up window, in the </t>
    </r>
    <r>
      <rPr>
        <i/>
        <sz val="11"/>
        <color theme="1"/>
        <rFont val="Montserrat"/>
        <family val="2"/>
        <scheme val="minor"/>
      </rPr>
      <t>Select a Rule Type</t>
    </r>
    <r>
      <rPr>
        <sz val="11"/>
        <color theme="1"/>
        <rFont val="Montserrat"/>
        <family val="2"/>
        <scheme val="minor"/>
      </rPr>
      <t xml:space="preserve"> list, choose </t>
    </r>
    <r>
      <rPr>
        <i/>
        <sz val="11"/>
        <color theme="1"/>
        <rFont val="Montserrat"/>
        <family val="2"/>
        <scheme val="minor"/>
      </rPr>
      <t>Use a formula to determine which cells to format.</t>
    </r>
  </si>
  <si>
    <t>Repeat a few times.</t>
  </si>
  <si>
    <r>
      <t xml:space="preserve">Apply more </t>
    </r>
    <r>
      <rPr>
        <i/>
        <sz val="11"/>
        <color theme="1"/>
        <rFont val="Montserrat"/>
        <family val="2"/>
        <scheme val="minor"/>
      </rPr>
      <t>Conditional Formatting</t>
    </r>
    <r>
      <rPr>
        <sz val="11"/>
        <color theme="1"/>
        <rFont val="Montserrat"/>
        <family val="2"/>
        <scheme val="minor"/>
      </rPr>
      <t xml:space="preserve"> to make sure the blank cells don't have any background fill.</t>
    </r>
  </si>
  <si>
    <t>Home --&gt; Conditional Formatting --&gt; New Rule --&gt; Select a Rule: Format Only Cells That Contain --&gt; Format Only Cells with Blanks</t>
  </si>
  <si>
    <r>
      <t xml:space="preserve">Use </t>
    </r>
    <r>
      <rPr>
        <i/>
        <sz val="11"/>
        <color theme="1"/>
        <rFont val="Montserrat"/>
        <family val="2"/>
        <scheme val="minor"/>
      </rPr>
      <t>Format Painter</t>
    </r>
    <r>
      <rPr>
        <sz val="11"/>
        <color theme="1"/>
        <rFont val="Montserrat"/>
        <family val="2"/>
        <scheme val="minor"/>
      </rPr>
      <t xml:space="preserve"> to apply the </t>
    </r>
    <r>
      <rPr>
        <i/>
        <sz val="11"/>
        <color theme="1"/>
        <rFont val="Montserrat"/>
        <family val="2"/>
        <scheme val="minor"/>
      </rPr>
      <t>Conditional Formatting</t>
    </r>
    <r>
      <rPr>
        <sz val="11"/>
        <color theme="1"/>
        <rFont val="Montserrat"/>
        <family val="2"/>
        <scheme val="minor"/>
      </rPr>
      <t xml:space="preserve"> rules to the rest of the map.</t>
    </r>
  </si>
  <si>
    <t>Adjust the columns and rows to make sure each cell is a square, not a rectangle.</t>
  </si>
  <si>
    <t>Outline the cells in white.</t>
  </si>
  <si>
    <t xml:space="preserve">https://depictdatastudio.com/charts/tile-grid-and-hex-maps/ </t>
  </si>
  <si>
    <t>Step 2: Calculate the Bin Cutoffs</t>
  </si>
  <si>
    <t>I've already done this boring work for you.</t>
  </si>
  <si>
    <t>Make sure to remove the dollar signs in the first part of the formula.</t>
  </si>
  <si>
    <t>Start with the lowest bin cutoff (e.g., Q1) and work towards the largest bin (e.g., Q4).</t>
  </si>
  <si>
    <t>We're going to copy the cells from Excel… and paste them into Word or PowerPoint as a picture.</t>
  </si>
  <si>
    <t>Hot tip: Font size 14 in Excel generally looks like size 11 in a picture file in Word.</t>
  </si>
  <si>
    <t>In Word, go to Home --&gt; Paste --&gt; down arrow --&gt; image.</t>
  </si>
  <si>
    <t>The format will go like this: = Step 3's cell containing the specific value &gt;= Step 2's bin cutoff</t>
  </si>
  <si>
    <t>Click on one of the cells (I'll start with the blank cell in the upper left corner in this example).</t>
  </si>
  <si>
    <t xml:space="preserve">Apply your custom colors and fonts now, if you haven't already. </t>
  </si>
  <si>
    <t>We need to fill in some "helper cells."</t>
  </si>
  <si>
    <t>Step 4: Color-Code the Cells Based on their Values</t>
  </si>
  <si>
    <t>We're going to apply linked conditional formatting (e.g., we'll color-code the "map" below based on our helper cells from the previous step).</t>
  </si>
  <si>
    <t>Your completed Conditional Formatting should look EXACTLY like this (see screenshot).</t>
  </si>
  <si>
    <r>
      <t xml:space="preserve">In Excel, highlight the map cells and use </t>
    </r>
    <r>
      <rPr>
        <i/>
        <sz val="11"/>
        <color theme="1"/>
        <rFont val="Montserrat"/>
        <family val="2"/>
        <scheme val="minor"/>
      </rPr>
      <t>CTRL + C</t>
    </r>
    <r>
      <rPr>
        <sz val="11"/>
        <color theme="1"/>
        <rFont val="Montserrat"/>
        <family val="2"/>
        <scheme val="minor"/>
      </rPr>
      <t xml:space="preserve"> to copy.</t>
    </r>
  </si>
  <si>
    <t>Step 6: Transfer from Excel into Word or PowerPoint</t>
  </si>
  <si>
    <t>Step 5: Make a Legend</t>
  </si>
  <si>
    <t>Range &amp; Colors</t>
  </si>
  <si>
    <t>Q0 (Min)</t>
  </si>
  <si>
    <t>Q4 (Max)</t>
  </si>
  <si>
    <t>When you modify this template for your own project, simply adjust column B.</t>
  </si>
  <si>
    <t>0 - 8</t>
  </si>
  <si>
    <t>8 - 22</t>
  </si>
  <si>
    <t>22 - 35.5</t>
  </si>
  <si>
    <t>35.5 - 50</t>
  </si>
  <si>
    <t>Lowest 25% of States</t>
  </si>
  <si>
    <t>Highest 25% of States</t>
  </si>
  <si>
    <t>Create a legend for your map.</t>
  </si>
  <si>
    <t>Make sure the legend is in a position of prominence (i.e., at the top of the map, not at the bottom).</t>
  </si>
  <si>
    <t>Consider whether your legend should be landscape (wide) or portrait (long). I suggest landscape legends for US maps.</t>
  </si>
  <si>
    <t>Avoid the Alaska Effect, in which large places (Alaska, Texas) can grab lots of attention, despite the darker coloring of smaller states.</t>
  </si>
  <si>
    <t>Or, you might have specific cutoffs (e.g., 0 - 50, 51 - 100, and so on).</t>
  </si>
  <si>
    <t>In your project, you might choose to have tertiles, quartiles, or quintiles.</t>
  </si>
  <si>
    <t>In this example, we'll pretend that we want to divide the states into quartiles.</t>
  </si>
  <si>
    <t>We'll take a tile grid map…</t>
  </si>
  <si>
    <t>… and apply automatic color-coding.</t>
  </si>
  <si>
    <t>List the state abbreviations in the first column.</t>
  </si>
  <si>
    <t>List the numbers, percentages, or currencies in the second column.</t>
  </si>
  <si>
    <t>Decide whether you'll need black or white fonts against your colored backgrounds.</t>
  </si>
  <si>
    <r>
      <t xml:space="preserve">Go to </t>
    </r>
    <r>
      <rPr>
        <i/>
        <sz val="11"/>
        <color theme="1"/>
        <rFont val="Montserrat"/>
        <family val="2"/>
        <scheme val="minor"/>
      </rPr>
      <t>Page Layout --&gt; Colors</t>
    </r>
    <r>
      <rPr>
        <sz val="11"/>
        <color theme="1"/>
        <rFont val="Montserrat"/>
        <family val="2"/>
        <scheme val="minor"/>
      </rPr>
      <t xml:space="preserve"> and </t>
    </r>
    <r>
      <rPr>
        <i/>
        <sz val="11"/>
        <color theme="1"/>
        <rFont val="Montserrat"/>
        <family val="2"/>
        <scheme val="minor"/>
      </rPr>
      <t>Page Layout --&gt; Fonts</t>
    </r>
    <r>
      <rPr>
        <sz val="11"/>
        <color theme="1"/>
        <rFont val="Montserrat"/>
        <family val="2"/>
        <scheme val="minor"/>
      </rPr>
      <t xml:space="preserve"> to select your Themes Colors and Fonts.</t>
    </r>
  </si>
  <si>
    <t xml:space="preserve">I'm using this layout: </t>
  </si>
  <si>
    <t>https://rdrr.io/cran/minimap/man/minicanada.html</t>
  </si>
  <si>
    <t>YT</t>
  </si>
  <si>
    <t>NT</t>
  </si>
  <si>
    <t>NU</t>
  </si>
  <si>
    <t>NL</t>
  </si>
  <si>
    <t>BC</t>
  </si>
  <si>
    <t>AB</t>
  </si>
  <si>
    <t>SK</t>
  </si>
  <si>
    <t>MB</t>
  </si>
  <si>
    <t>On</t>
  </si>
  <si>
    <t>QC</t>
  </si>
  <si>
    <t>NB</t>
  </si>
  <si>
    <t>PE</t>
  </si>
  <si>
    <t>NS</t>
  </si>
  <si>
    <t>ON</t>
  </si>
  <si>
    <t>Set Up Your Table</t>
  </si>
  <si>
    <t>Calculate the Bin Cutoffs</t>
  </si>
  <si>
    <t>Fill in the Values by Linking Cells</t>
  </si>
  <si>
    <t>Color-Code the Cells Based on their Values</t>
  </si>
  <si>
    <t>Provinces and Territories</t>
  </si>
  <si>
    <t>Bonus! Make a Tile Grid Heat Map for Canada</t>
  </si>
  <si>
    <t>Your Conditional Formatting should look exactly like this: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</si>
  <si>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</si>
  <si>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</si>
  <si>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</si>
  <si>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</si>
  <si>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</si>
  <si>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</si>
  <si>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Tile Grid Heat Maps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</si>
</sst>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0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1"/>
      <color theme="0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i/>
      <sz val="11"/>
      <color theme="1"/>
      <name val="Montserrat"/>
      <family val="2"/>
      <scheme val="minor"/>
    </font>
    <font>
      <sz val="14"/>
      <name val="Montserrat"/>
      <family val="2"/>
      <scheme val="minor"/>
    </font>
    <font>
      <sz val="14"/>
      <color theme="1"/>
      <name val="Montserrat"/>
      <family val="2"/>
      <scheme val="minor"/>
    </font>
    <font>
      <sz val="14"/>
      <color theme="0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1">
    <xf numFmtId="0" fontId="0" fillId="0" borderId="0"/>
    <xf numFmtId="0" fontId="28" fillId="0" borderId="0" applyNumberFormat="0" applyAlignment="0" applyProtection="0"/>
    <xf numFmtId="0" fontId="29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2" applyNumberFormat="0" applyAlignment="0" applyProtection="0"/>
    <xf numFmtId="0" fontId="13" fillId="6" borderId="3" applyNumberFormat="0" applyAlignment="0" applyProtection="0"/>
    <xf numFmtId="0" fontId="14" fillId="6" borderId="2" applyNumberFormat="0" applyAlignment="0" applyProtection="0"/>
    <xf numFmtId="0" fontId="15" fillId="0" borderId="4" applyNumberFormat="0" applyFill="0" applyAlignment="0" applyProtection="0"/>
    <xf numFmtId="0" fontId="16" fillId="7" borderId="5" applyNumberFormat="0" applyAlignment="0" applyProtection="0"/>
    <xf numFmtId="0" fontId="17" fillId="0" borderId="0" applyNumberFormat="0" applyFill="0" applyBorder="0" applyAlignment="0" applyProtection="0"/>
    <xf numFmtId="0" fontId="1" fillId="8" borderId="6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7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8" fillId="0" borderId="0" xfId="1"/>
    <xf numFmtId="0" fontId="2" fillId="0" borderId="0" xfId="0" applyFont="1"/>
    <xf numFmtId="0" fontId="2" fillId="0" borderId="0" xfId="0" applyFont="1" applyAlignment="1">
      <alignment wrapText="1"/>
    </xf>
    <xf numFmtId="0" fontId="27" fillId="0" borderId="0" xfId="5"/>
    <xf numFmtId="0" fontId="28" fillId="0" borderId="0" xfId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0" xfId="20"/>
    <xf numFmtId="0" fontId="0" fillId="0" borderId="0" xfId="0" applyAlignment="1">
      <alignment vertical="center"/>
    </xf>
    <xf numFmtId="0" fontId="1" fillId="0" borderId="0" xfId="22"/>
    <xf numFmtId="0" fontId="22" fillId="0" borderId="0" xfId="0" applyFont="1"/>
    <xf numFmtId="0" fontId="22" fillId="0" borderId="0" xfId="0" applyFont="1" applyAlignment="1">
      <alignment horizontal="right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3" fillId="0" borderId="0" xfId="0" applyFont="1" applyAlignment="1">
      <alignment horizontal="left" indent="1"/>
    </xf>
    <xf numFmtId="1" fontId="2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left" vertical="center" wrapText="1"/>
    </xf>
    <xf numFmtId="164" fontId="0" fillId="0" borderId="0" xfId="0" applyNumberFormat="1" applyAlignment="1">
      <alignment horizontal="left" vertical="center"/>
    </xf>
    <xf numFmtId="0" fontId="0" fillId="9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19" fillId="11" borderId="1" xfId="0" applyFont="1" applyFill="1" applyBorder="1" applyAlignment="1">
      <alignment horizontal="left" vertical="center" wrapText="1"/>
    </xf>
    <xf numFmtId="0" fontId="19" fillId="12" borderId="1" xfId="0" applyFont="1" applyFill="1" applyBorder="1" applyAlignment="1">
      <alignment horizontal="left" vertical="center" wrapText="1"/>
    </xf>
    <xf numFmtId="0" fontId="25" fillId="0" borderId="0" xfId="0" applyFont="1" applyAlignment="1">
      <alignment wrapText="1"/>
    </xf>
    <xf numFmtId="0" fontId="25" fillId="9" borderId="1" xfId="0" applyFont="1" applyFill="1" applyBorder="1" applyAlignment="1">
      <alignment horizontal="left" vertical="center" wrapText="1"/>
    </xf>
    <xf numFmtId="0" fontId="25" fillId="10" borderId="1" xfId="0" applyFont="1" applyFill="1" applyBorder="1" applyAlignment="1">
      <alignment horizontal="left" vertical="center" wrapText="1"/>
    </xf>
    <xf numFmtId="0" fontId="26" fillId="11" borderId="1" xfId="0" applyFont="1" applyFill="1" applyBorder="1" applyAlignment="1">
      <alignment horizontal="left" vertical="center" wrapText="1"/>
    </xf>
    <xf numFmtId="0" fontId="26" fillId="12" borderId="1" xfId="0" applyFont="1" applyFill="1" applyBorder="1" applyAlignment="1">
      <alignment horizontal="left" vertical="center" wrapText="1"/>
    </xf>
    <xf numFmtId="0" fontId="25" fillId="0" borderId="0" xfId="0" applyFont="1"/>
    <xf numFmtId="1" fontId="2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1">
    <cellStyle name="Bad" xfId="9" builtinId="27" hidden="1"/>
    <cellStyle name="Calculation" xfId="13" builtinId="22" hidden="1"/>
    <cellStyle name="Check Cell" xfId="15" builtinId="23" hidden="1"/>
    <cellStyle name="Explanatory Text" xfId="18" builtinId="53" hidden="1"/>
    <cellStyle name="Followed Hyperlink" xfId="6" builtinId="9" hidden="1"/>
    <cellStyle name="Good" xfId="8" builtinId="26" hidden="1"/>
    <cellStyle name="Heading 1" xfId="1" builtinId="16" customBuiltin="1"/>
    <cellStyle name="Heading 1 2" xfId="24" xr:uid="{13EBA550-4209-4C13-B869-ED9596F4A5A6}"/>
    <cellStyle name="Heading 1 3" xfId="21" xr:uid="{601B7DE6-2DAE-4D26-935A-52D5A0A9F582}"/>
    <cellStyle name="Heading 2" xfId="2" builtinId="17" customBuiltin="1"/>
    <cellStyle name="Heading 3" xfId="3" builtinId="18" hidden="1" customBuiltin="1"/>
    <cellStyle name="Heading 4" xfId="7" builtinId="19" hidden="1"/>
    <cellStyle name="Hyperlink" xfId="4" builtinId="8" hidden="1"/>
    <cellStyle name="Hyperlink" xfId="20" builtinId="8"/>
    <cellStyle name="Input" xfId="11" builtinId="20" hidden="1"/>
    <cellStyle name="Linked Cell" xfId="14" builtinId="24" hidden="1"/>
    <cellStyle name="Neutral" xfId="10" builtinId="28" hidden="1"/>
    <cellStyle name="Normal" xfId="0" builtinId="0"/>
    <cellStyle name="Normal 6" xfId="22" xr:uid="{5F0C2094-E1D5-43BE-9B2C-2AF0D31FE22F}"/>
    <cellStyle name="Note" xfId="17" builtinId="10" hidden="1"/>
    <cellStyle name="Output" xfId="12" builtinId="21" hidden="1"/>
    <cellStyle name="style1626719321189" xfId="25" xr:uid="{3F901C09-A810-4990-AE82-4002D5EA3FBB}"/>
    <cellStyle name="style1626719321264" xfId="26" xr:uid="{290A6181-D5AF-4070-849B-AEF4016A6FC8}"/>
    <cellStyle name="style1626719328440" xfId="28" xr:uid="{7B6B531E-D6C8-4A01-AB68-F01D9A31E66E}"/>
    <cellStyle name="style1626719328521" xfId="27" xr:uid="{6699D7E2-2FAF-4216-8999-E9EC2E322C6D}"/>
    <cellStyle name="style1626719328596" xfId="29" xr:uid="{6523293F-006D-4B33-ABC1-91450A251A97}"/>
    <cellStyle name="style1626719328756" xfId="30" xr:uid="{6CE04BB1-C33F-4E2C-94DA-596B907C13C5}"/>
    <cellStyle name="Title" xfId="5" builtinId="15" customBuiltin="1"/>
    <cellStyle name="Title 2" xfId="23" xr:uid="{1A2592BB-0BF4-4278-A3E1-F226BC769030}"/>
    <cellStyle name="Total" xfId="19" builtinId="25" hidden="1"/>
    <cellStyle name="Warning Text" xfId="16" builtinId="11" hidden="1"/>
  </cellStyles>
  <dxfs count="17"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theme="4" tint="0.59996337778862885"/>
        </patternFill>
      </fill>
    </dxf>
    <dxf>
      <font>
        <color theme="0"/>
      </font>
      <fill>
        <patternFill>
          <bgColor theme="4" tint="0.3999450666829432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theme="0"/>
        </patternFill>
      </fill>
    </dxf>
    <dxf>
      <font>
        <color auto="1"/>
      </font>
      <fill>
        <patternFill>
          <bgColor theme="4" tint="0.79998168889431442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theme="0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theme="0" tint="-4.9989318521683403E-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ont>
        <color theme="0"/>
      </font>
      <fill>
        <patternFill>
          <bgColor theme="4" tint="0.39994506668294322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4</xdr:col>
      <xdr:colOff>61994</xdr:colOff>
      <xdr:row>24</xdr:row>
      <xdr:rowOff>68458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75CAAD8-55AF-49DC-9554-0F6889175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0"/>
          <a:ext cx="3657600" cy="23599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13</xdr:row>
      <xdr:rowOff>0</xdr:rowOff>
    </xdr:from>
    <xdr:to>
      <xdr:col>10</xdr:col>
      <xdr:colOff>61993</xdr:colOff>
      <xdr:row>24</xdr:row>
      <xdr:rowOff>68458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B933575-C794-461F-BC19-78D265226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2762250"/>
          <a:ext cx="3657600" cy="23599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152398</xdr:colOff>
      <xdr:row>155</xdr:row>
      <xdr:rowOff>41031</xdr:rowOff>
    </xdr:from>
    <xdr:to>
      <xdr:col>7</xdr:col>
      <xdr:colOff>388822</xdr:colOff>
      <xdr:row>166</xdr:row>
      <xdr:rowOff>110450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38C43CE-62C0-4112-BEEB-8CB19808DF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398" y="33497594"/>
          <a:ext cx="6570549" cy="233954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304800</xdr:colOff>
      <xdr:row>240</xdr:row>
      <xdr:rowOff>95461</xdr:rowOff>
    </xdr:to>
    <xdr:sp macro="" textlink="">
      <xdr:nvSpPr>
        <xdr:cNvPr id="16385" name="AutoShape 1">
          <a:extLst>
            <a:ext uri="{FF2B5EF4-FFF2-40B4-BE49-F238E27FC236}">
              <a16:creationId xmlns:a16="http://schemas.microsoft.com/office/drawing/2014/main" id="{77425736-CED3-4B4A-AEBF-BC2874742B60}"/>
            </a:ext>
          </a:extLst>
        </xdr:cNvPr>
        <xdr:cNvSpPr>
          <a:spLocks noChangeAspect="1" noChangeArrowheads="1"/>
        </xdr:cNvSpPr>
      </xdr:nvSpPr>
      <xdr:spPr bwMode="auto">
        <a:xfrm>
          <a:off x="5429250" y="56951563"/>
          <a:ext cx="304800" cy="301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304800</xdr:colOff>
      <xdr:row>240</xdr:row>
      <xdr:rowOff>95461</xdr:rowOff>
    </xdr:to>
    <xdr:sp macro="" textlink="">
      <xdr:nvSpPr>
        <xdr:cNvPr id="16386" name="AutoShape 2">
          <a:extLst>
            <a:ext uri="{FF2B5EF4-FFF2-40B4-BE49-F238E27FC236}">
              <a16:creationId xmlns:a16="http://schemas.microsoft.com/office/drawing/2014/main" id="{88C00FA8-BF8E-4427-A4B9-CA7EA280FB41}"/>
            </a:ext>
          </a:extLst>
        </xdr:cNvPr>
        <xdr:cNvSpPr>
          <a:spLocks noChangeAspect="1" noChangeArrowheads="1"/>
        </xdr:cNvSpPr>
      </xdr:nvSpPr>
      <xdr:spPr bwMode="auto">
        <a:xfrm>
          <a:off x="5429250" y="56951563"/>
          <a:ext cx="304800" cy="301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239</xdr:row>
      <xdr:rowOff>0</xdr:rowOff>
    </xdr:from>
    <xdr:to>
      <xdr:col>6</xdr:col>
      <xdr:colOff>304800</xdr:colOff>
      <xdr:row>240</xdr:row>
      <xdr:rowOff>95461</xdr:rowOff>
    </xdr:to>
    <xdr:sp macro="" textlink="">
      <xdr:nvSpPr>
        <xdr:cNvPr id="16387" name="AutoShape 3">
          <a:extLst>
            <a:ext uri="{FF2B5EF4-FFF2-40B4-BE49-F238E27FC236}">
              <a16:creationId xmlns:a16="http://schemas.microsoft.com/office/drawing/2014/main" id="{AACE5A6E-D82B-4BB5-83BF-95472E387E6E}"/>
            </a:ext>
          </a:extLst>
        </xdr:cNvPr>
        <xdr:cNvSpPr>
          <a:spLocks noChangeAspect="1" noChangeArrowheads="1"/>
        </xdr:cNvSpPr>
      </xdr:nvSpPr>
      <xdr:spPr bwMode="auto">
        <a:xfrm>
          <a:off x="5429250" y="56951563"/>
          <a:ext cx="304800" cy="301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290</xdr:row>
      <xdr:rowOff>146050</xdr:rowOff>
    </xdr:from>
    <xdr:to>
      <xdr:col>6</xdr:col>
      <xdr:colOff>806450</xdr:colOff>
      <xdr:row>301</xdr:row>
      <xdr:rowOff>31010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1A08B9C-7843-4D55-92D9-5F346C265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70877113"/>
          <a:ext cx="6235700" cy="2155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rdrr.io/cran/minimap/man/minicanada.html" TargetMode="External"/><Relationship Id="rId1" Type="http://schemas.openxmlformats.org/officeDocument/2006/relationships/hyperlink" Target="https://depictdatastudio.com/charts/tile-grid-and-hex-maps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E18" sqref="E18"/>
    </sheetView>
  </sheetViews>
  <sheetFormatPr defaultRowHeight="16.5" x14ac:dyDescent="0.45"/>
  <cols>
    <col min="1" max="1" width="27.9296875" customWidth="1"/>
    <col min="2" max="2" width="37.59765625" bestFit="1" customWidth="1"/>
  </cols>
  <sheetData>
    <row r="1" spans="1:2" s="4" customFormat="1" ht="36" x14ac:dyDescent="0.95">
      <c r="A1" s="4" t="s">
        <v>4</v>
      </c>
    </row>
    <row r="2" spans="1:2" x14ac:dyDescent="0.45">
      <c r="A2" t="s">
        <v>152</v>
      </c>
    </row>
    <row r="5" spans="1:2" s="1" customFormat="1" ht="27.5" x14ac:dyDescent="0.75">
      <c r="A5" s="1" t="s">
        <v>9</v>
      </c>
    </row>
    <row r="6" spans="1:2" x14ac:dyDescent="0.45">
      <c r="A6" s="11" t="s">
        <v>5</v>
      </c>
      <c r="B6" s="9" t="s">
        <v>6</v>
      </c>
    </row>
    <row r="7" spans="1:2" x14ac:dyDescent="0.45">
      <c r="A7" s="11" t="s">
        <v>7</v>
      </c>
      <c r="B7" s="9" t="s">
        <v>8</v>
      </c>
    </row>
    <row r="8" spans="1:2" x14ac:dyDescent="0.45">
      <c r="A8" s="11"/>
      <c r="B8" s="9"/>
    </row>
    <row r="10" spans="1:2" s="1" customFormat="1" ht="27.5" x14ac:dyDescent="0.75">
      <c r="A10" s="1" t="s">
        <v>15</v>
      </c>
    </row>
    <row r="11" spans="1:2" x14ac:dyDescent="0.45">
      <c r="A11" t="s">
        <v>69</v>
      </c>
      <c r="B11" s="9" t="s">
        <v>14</v>
      </c>
    </row>
    <row r="12" spans="1:2" x14ac:dyDescent="0.45">
      <c r="A12" t="s">
        <v>70</v>
      </c>
      <c r="B12" s="9" t="s">
        <v>13</v>
      </c>
    </row>
    <row r="13" spans="1:2" x14ac:dyDescent="0.45">
      <c r="A13" t="s">
        <v>71</v>
      </c>
      <c r="B13" s="9" t="s">
        <v>10</v>
      </c>
    </row>
    <row r="14" spans="1:2" x14ac:dyDescent="0.45">
      <c r="A14" t="s">
        <v>11</v>
      </c>
      <c r="B14" s="9" t="s">
        <v>12</v>
      </c>
    </row>
    <row r="15" spans="1:2" x14ac:dyDescent="0.45">
      <c r="A15" t="s">
        <v>153</v>
      </c>
      <c r="B15" s="9" t="s">
        <v>154</v>
      </c>
    </row>
    <row r="18" spans="1:1" s="1" customFormat="1" ht="27.5" x14ac:dyDescent="0.75">
      <c r="A18" s="1" t="s">
        <v>155</v>
      </c>
    </row>
    <row r="19" spans="1:1" x14ac:dyDescent="0.45">
      <c r="A19" t="s">
        <v>156</v>
      </c>
    </row>
    <row r="20" spans="1:1" x14ac:dyDescent="0.45">
      <c r="A20" t="s">
        <v>157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FF7C3-FED6-4A5A-9559-E806892BA229}">
  <sheetPr codeName="Sheet19"/>
  <dimension ref="A1:K290"/>
  <sheetViews>
    <sheetView showGridLines="0" tabSelected="1" zoomScale="60" zoomScaleNormal="60" workbookViewId="0">
      <pane ySplit="1" topLeftCell="A178" activePane="bottomLeft" state="frozen"/>
      <selection activeCell="E18" sqref="E18"/>
      <selection pane="bottomLeft" activeCell="A172" sqref="A172:K181"/>
    </sheetView>
  </sheetViews>
  <sheetFormatPr defaultColWidth="10.06640625" defaultRowHeight="16.5" x14ac:dyDescent="0.45"/>
  <cols>
    <col min="1" max="11" width="9.53125" customWidth="1"/>
  </cols>
  <sheetData>
    <row r="1" spans="1:7" s="4" customFormat="1" ht="36" x14ac:dyDescent="0.95">
      <c r="A1" s="4" t="s">
        <v>158</v>
      </c>
    </row>
    <row r="4" spans="1:7" ht="27.5" x14ac:dyDescent="0.75">
      <c r="A4" s="5" t="s">
        <v>0</v>
      </c>
    </row>
    <row r="5" spans="1:7" x14ac:dyDescent="0.45">
      <c r="A5" t="s">
        <v>119</v>
      </c>
    </row>
    <row r="8" spans="1:7" ht="27.5" x14ac:dyDescent="0.75">
      <c r="A8" s="5" t="s">
        <v>3</v>
      </c>
    </row>
    <row r="9" spans="1:7" x14ac:dyDescent="0.45">
      <c r="A9" s="9" t="s">
        <v>88</v>
      </c>
    </row>
    <row r="12" spans="1:7" s="1" customFormat="1" ht="27.5" x14ac:dyDescent="0.75">
      <c r="A12" s="1" t="s">
        <v>1</v>
      </c>
      <c r="G12" s="1" t="s">
        <v>2</v>
      </c>
    </row>
    <row r="13" spans="1:7" x14ac:dyDescent="0.45">
      <c r="A13" t="s">
        <v>123</v>
      </c>
      <c r="G13" t="s">
        <v>124</v>
      </c>
    </row>
    <row r="34" spans="1:11" s="1" customFormat="1" ht="27.5" x14ac:dyDescent="0.75">
      <c r="A34" s="1" t="s">
        <v>16</v>
      </c>
    </row>
    <row r="35" spans="1:11" x14ac:dyDescent="0.45">
      <c r="A35" t="s">
        <v>125</v>
      </c>
    </row>
    <row r="36" spans="1:11" x14ac:dyDescent="0.45">
      <c r="A36" t="s">
        <v>126</v>
      </c>
    </row>
    <row r="37" spans="1:11" x14ac:dyDescent="0.45">
      <c r="A37" t="s">
        <v>109</v>
      </c>
    </row>
    <row r="39" spans="1:11" s="12" customFormat="1" x14ac:dyDescent="0.45">
      <c r="A39" s="12" t="s">
        <v>18</v>
      </c>
      <c r="B39" s="13" t="s">
        <v>72</v>
      </c>
    </row>
    <row r="40" spans="1:11" x14ac:dyDescent="0.45">
      <c r="A40" t="s">
        <v>19</v>
      </c>
      <c r="B40">
        <v>47</v>
      </c>
      <c r="C40" s="7"/>
      <c r="D40" s="7"/>
      <c r="E40" s="7"/>
      <c r="F40" s="7"/>
      <c r="G40" s="7"/>
      <c r="H40" s="7"/>
      <c r="I40" s="7"/>
      <c r="J40" s="7"/>
      <c r="K40" s="7"/>
    </row>
    <row r="41" spans="1:11" x14ac:dyDescent="0.45">
      <c r="A41" t="s">
        <v>20</v>
      </c>
      <c r="B41">
        <v>36</v>
      </c>
      <c r="C41" s="7"/>
      <c r="D41" s="7"/>
      <c r="E41" s="7"/>
      <c r="F41" s="7"/>
      <c r="G41" s="7"/>
      <c r="H41" s="7"/>
      <c r="I41" s="7"/>
      <c r="J41" s="7"/>
      <c r="K41" s="7"/>
    </row>
    <row r="42" spans="1:11" x14ac:dyDescent="0.45">
      <c r="A42" t="s">
        <v>21</v>
      </c>
      <c r="B42">
        <v>44</v>
      </c>
      <c r="C42" s="7"/>
      <c r="D42" s="7"/>
      <c r="E42" s="7"/>
      <c r="F42" s="7"/>
      <c r="G42" s="7"/>
      <c r="H42" s="7"/>
      <c r="I42" s="7"/>
      <c r="J42" s="7"/>
      <c r="K42" s="7"/>
    </row>
    <row r="43" spans="1:11" x14ac:dyDescent="0.45">
      <c r="A43" t="s">
        <v>22</v>
      </c>
      <c r="B43">
        <v>35</v>
      </c>
      <c r="C43" s="7"/>
      <c r="D43" s="7"/>
      <c r="E43" s="7"/>
      <c r="F43" s="7"/>
      <c r="G43" s="7"/>
      <c r="H43" s="7"/>
      <c r="I43" s="7"/>
      <c r="J43" s="7"/>
      <c r="K43" s="7"/>
    </row>
    <row r="44" spans="1:11" x14ac:dyDescent="0.45">
      <c r="A44" t="s">
        <v>23</v>
      </c>
      <c r="B44">
        <v>28</v>
      </c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45">
      <c r="A45" t="s">
        <v>24</v>
      </c>
      <c r="B45">
        <v>1</v>
      </c>
      <c r="C45" s="7"/>
      <c r="D45" s="7"/>
      <c r="E45" s="7"/>
      <c r="F45" s="7"/>
      <c r="G45" s="7"/>
      <c r="H45" s="7"/>
      <c r="I45" s="7"/>
      <c r="J45" s="7"/>
      <c r="K45" s="7"/>
    </row>
    <row r="46" spans="1:11" x14ac:dyDescent="0.45">
      <c r="A46" t="s">
        <v>25</v>
      </c>
      <c r="B46">
        <v>30</v>
      </c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45">
      <c r="A47" t="s">
        <v>26</v>
      </c>
      <c r="B47">
        <v>15</v>
      </c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45">
      <c r="A48" t="s">
        <v>27</v>
      </c>
      <c r="B48">
        <v>21</v>
      </c>
    </row>
    <row r="49" spans="1:2" x14ac:dyDescent="0.45">
      <c r="A49" t="s">
        <v>28</v>
      </c>
      <c r="B49">
        <v>22</v>
      </c>
    </row>
    <row r="50" spans="1:2" x14ac:dyDescent="0.45">
      <c r="A50" t="s">
        <v>29</v>
      </c>
      <c r="B50">
        <v>5</v>
      </c>
    </row>
    <row r="51" spans="1:2" x14ac:dyDescent="0.45">
      <c r="A51" t="s">
        <v>30</v>
      </c>
      <c r="B51">
        <v>14</v>
      </c>
    </row>
    <row r="52" spans="1:2" x14ac:dyDescent="0.45">
      <c r="A52" t="s">
        <v>31</v>
      </c>
      <c r="B52">
        <v>1</v>
      </c>
    </row>
    <row r="53" spans="1:2" x14ac:dyDescent="0.45">
      <c r="A53" t="s">
        <v>32</v>
      </c>
      <c r="B53">
        <v>26</v>
      </c>
    </row>
    <row r="54" spans="1:2" x14ac:dyDescent="0.45">
      <c r="A54" t="s">
        <v>33</v>
      </c>
      <c r="B54">
        <v>32</v>
      </c>
    </row>
    <row r="55" spans="1:2" x14ac:dyDescent="0.45">
      <c r="A55" t="s">
        <v>34</v>
      </c>
      <c r="B55">
        <v>0</v>
      </c>
    </row>
    <row r="56" spans="1:2" x14ac:dyDescent="0.45">
      <c r="A56" t="s">
        <v>35</v>
      </c>
      <c r="B56">
        <v>30</v>
      </c>
    </row>
    <row r="57" spans="1:2" x14ac:dyDescent="0.45">
      <c r="A57" t="s">
        <v>36</v>
      </c>
      <c r="B57">
        <v>34</v>
      </c>
    </row>
    <row r="58" spans="1:2" x14ac:dyDescent="0.45">
      <c r="A58" t="s">
        <v>37</v>
      </c>
      <c r="B58">
        <v>19</v>
      </c>
    </row>
    <row r="59" spans="1:2" x14ac:dyDescent="0.45">
      <c r="A59" t="s">
        <v>38</v>
      </c>
      <c r="B59">
        <v>16</v>
      </c>
    </row>
    <row r="60" spans="1:2" x14ac:dyDescent="0.45">
      <c r="A60" t="s">
        <v>39</v>
      </c>
      <c r="B60">
        <v>7</v>
      </c>
    </row>
    <row r="61" spans="1:2" x14ac:dyDescent="0.45">
      <c r="A61" t="s">
        <v>40</v>
      </c>
      <c r="B61">
        <v>22</v>
      </c>
    </row>
    <row r="62" spans="1:2" x14ac:dyDescent="0.45">
      <c r="A62" t="s">
        <v>41</v>
      </c>
      <c r="B62">
        <v>45</v>
      </c>
    </row>
    <row r="63" spans="1:2" x14ac:dyDescent="0.45">
      <c r="A63" t="s">
        <v>42</v>
      </c>
      <c r="B63">
        <v>18</v>
      </c>
    </row>
    <row r="64" spans="1:2" x14ac:dyDescent="0.45">
      <c r="A64" t="s">
        <v>43</v>
      </c>
      <c r="B64">
        <v>6</v>
      </c>
    </row>
    <row r="65" spans="1:2" x14ac:dyDescent="0.45">
      <c r="A65" t="s">
        <v>44</v>
      </c>
      <c r="B65">
        <v>48</v>
      </c>
    </row>
    <row r="66" spans="1:2" x14ac:dyDescent="0.45">
      <c r="A66" t="s">
        <v>45</v>
      </c>
      <c r="B66">
        <v>49</v>
      </c>
    </row>
    <row r="67" spans="1:2" x14ac:dyDescent="0.45">
      <c r="A67" t="s">
        <v>46</v>
      </c>
      <c r="B67">
        <v>25</v>
      </c>
    </row>
    <row r="68" spans="1:2" x14ac:dyDescent="0.45">
      <c r="A68" t="s">
        <v>47</v>
      </c>
      <c r="B68">
        <v>49</v>
      </c>
    </row>
    <row r="69" spans="1:2" x14ac:dyDescent="0.45">
      <c r="A69" t="s">
        <v>48</v>
      </c>
      <c r="B69">
        <v>22</v>
      </c>
    </row>
    <row r="70" spans="1:2" x14ac:dyDescent="0.45">
      <c r="A70" t="s">
        <v>49</v>
      </c>
      <c r="B70">
        <v>26</v>
      </c>
    </row>
    <row r="71" spans="1:2" x14ac:dyDescent="0.45">
      <c r="A71" t="s">
        <v>50</v>
      </c>
      <c r="B71">
        <v>28</v>
      </c>
    </row>
    <row r="72" spans="1:2" x14ac:dyDescent="0.45">
      <c r="A72" t="s">
        <v>51</v>
      </c>
      <c r="B72">
        <v>4</v>
      </c>
    </row>
    <row r="73" spans="1:2" x14ac:dyDescent="0.45">
      <c r="A73" t="s">
        <v>52</v>
      </c>
      <c r="B73">
        <v>41</v>
      </c>
    </row>
    <row r="74" spans="1:2" x14ac:dyDescent="0.45">
      <c r="A74" t="s">
        <v>53</v>
      </c>
      <c r="B74">
        <v>38</v>
      </c>
    </row>
    <row r="75" spans="1:2" x14ac:dyDescent="0.45">
      <c r="A75" t="s">
        <v>54</v>
      </c>
      <c r="B75">
        <v>29</v>
      </c>
    </row>
    <row r="76" spans="1:2" x14ac:dyDescent="0.45">
      <c r="A76" t="s">
        <v>55</v>
      </c>
      <c r="B76">
        <v>38</v>
      </c>
    </row>
    <row r="77" spans="1:2" x14ac:dyDescent="0.45">
      <c r="A77" t="s">
        <v>17</v>
      </c>
      <c r="B77">
        <v>7</v>
      </c>
    </row>
    <row r="78" spans="1:2" x14ac:dyDescent="0.45">
      <c r="A78" t="s">
        <v>56</v>
      </c>
      <c r="B78">
        <v>6</v>
      </c>
    </row>
    <row r="79" spans="1:2" x14ac:dyDescent="0.45">
      <c r="A79" t="s">
        <v>57</v>
      </c>
      <c r="B79">
        <v>21</v>
      </c>
    </row>
    <row r="80" spans="1:2" x14ac:dyDescent="0.45">
      <c r="A80" t="s">
        <v>58</v>
      </c>
      <c r="B80">
        <v>13</v>
      </c>
    </row>
    <row r="81" spans="1:2" x14ac:dyDescent="0.45">
      <c r="A81" t="s">
        <v>59</v>
      </c>
      <c r="B81">
        <v>38</v>
      </c>
    </row>
    <row r="82" spans="1:2" x14ac:dyDescent="0.45">
      <c r="A82" t="s">
        <v>60</v>
      </c>
      <c r="B82">
        <v>44</v>
      </c>
    </row>
    <row r="83" spans="1:2" x14ac:dyDescent="0.45">
      <c r="A83" t="s">
        <v>61</v>
      </c>
      <c r="B83">
        <v>50</v>
      </c>
    </row>
    <row r="84" spans="1:2" x14ac:dyDescent="0.45">
      <c r="A84" t="s">
        <v>62</v>
      </c>
      <c r="B84">
        <v>23</v>
      </c>
    </row>
    <row r="85" spans="1:2" x14ac:dyDescent="0.45">
      <c r="A85" t="s">
        <v>63</v>
      </c>
      <c r="B85">
        <v>4</v>
      </c>
    </row>
    <row r="86" spans="1:2" x14ac:dyDescent="0.45">
      <c r="A86" t="s">
        <v>64</v>
      </c>
      <c r="B86">
        <v>8</v>
      </c>
    </row>
    <row r="87" spans="1:2" x14ac:dyDescent="0.45">
      <c r="A87" t="s">
        <v>65</v>
      </c>
      <c r="B87">
        <v>2</v>
      </c>
    </row>
    <row r="88" spans="1:2" x14ac:dyDescent="0.45">
      <c r="A88" t="s">
        <v>66</v>
      </c>
      <c r="B88">
        <v>4</v>
      </c>
    </row>
    <row r="89" spans="1:2" x14ac:dyDescent="0.45">
      <c r="A89" t="s">
        <v>67</v>
      </c>
      <c r="B89">
        <v>8</v>
      </c>
    </row>
    <row r="90" spans="1:2" x14ac:dyDescent="0.45">
      <c r="A90" t="s">
        <v>68</v>
      </c>
      <c r="B90">
        <v>18</v>
      </c>
    </row>
    <row r="96" spans="1:2" s="1" customFormat="1" ht="27.5" x14ac:dyDescent="0.75">
      <c r="A96" s="1" t="s">
        <v>89</v>
      </c>
    </row>
    <row r="97" spans="1:6" x14ac:dyDescent="0.45">
      <c r="A97" t="s">
        <v>98</v>
      </c>
    </row>
    <row r="98" spans="1:6" x14ac:dyDescent="0.45">
      <c r="A98" s="6" t="s">
        <v>128</v>
      </c>
    </row>
    <row r="99" spans="1:6" x14ac:dyDescent="0.45">
      <c r="A99" s="6" t="s">
        <v>127</v>
      </c>
    </row>
    <row r="100" spans="1:6" x14ac:dyDescent="0.45">
      <c r="A100" t="s">
        <v>122</v>
      </c>
    </row>
    <row r="101" spans="1:6" x14ac:dyDescent="0.45">
      <c r="A101" s="6" t="s">
        <v>121</v>
      </c>
    </row>
    <row r="102" spans="1:6" x14ac:dyDescent="0.45">
      <c r="A102" s="6" t="s">
        <v>120</v>
      </c>
    </row>
    <row r="103" spans="1:6" x14ac:dyDescent="0.45">
      <c r="A103" s="6"/>
    </row>
    <row r="104" spans="1:6" x14ac:dyDescent="0.45">
      <c r="A104" s="6"/>
    </row>
    <row r="106" spans="1:6" s="14" customFormat="1" x14ac:dyDescent="0.45">
      <c r="A106" s="14" t="s">
        <v>73</v>
      </c>
      <c r="B106" s="21" t="s">
        <v>107</v>
      </c>
      <c r="C106" s="21" t="s">
        <v>76</v>
      </c>
      <c r="D106" s="21" t="s">
        <v>77</v>
      </c>
      <c r="E106" s="21" t="s">
        <v>78</v>
      </c>
      <c r="F106" s="21" t="s">
        <v>108</v>
      </c>
    </row>
    <row r="107" spans="1:6" s="14" customFormat="1" x14ac:dyDescent="0.45">
      <c r="A107" s="15" t="s">
        <v>74</v>
      </c>
      <c r="B107" s="22">
        <f>QUARTILE($B$40:$B$90,0)</f>
        <v>0</v>
      </c>
      <c r="C107" s="22">
        <f>QUARTILE($B$40:$B$90,1)</f>
        <v>8</v>
      </c>
      <c r="D107" s="22">
        <f>QUARTILE($B$40:$B$90,2)</f>
        <v>22</v>
      </c>
      <c r="E107" s="22">
        <f>QUARTILE($B$40:$B$90,3)</f>
        <v>35.5</v>
      </c>
      <c r="F107" s="22">
        <f>QUARTILE($B$40:$B$90,4)</f>
        <v>50</v>
      </c>
    </row>
    <row r="108" spans="1:6" s="16" customFormat="1" ht="33" x14ac:dyDescent="0.45">
      <c r="A108" s="20" t="s">
        <v>106</v>
      </c>
      <c r="B108" s="23" t="s">
        <v>75</v>
      </c>
      <c r="C108" s="24" t="str">
        <f>B107&amp;" - "&amp;C107</f>
        <v>0 - 8</v>
      </c>
      <c r="D108" s="25" t="str">
        <f>C107&amp;" - "&amp;D107</f>
        <v>8 - 22</v>
      </c>
      <c r="E108" s="26" t="str">
        <f>D107&amp;" - "&amp;E107</f>
        <v>22 - 35.5</v>
      </c>
      <c r="F108" s="27" t="str">
        <f>E107&amp;" - "&amp;F107</f>
        <v>35.5 - 50</v>
      </c>
    </row>
    <row r="109" spans="1:6" s="16" customFormat="1" x14ac:dyDescent="0.45"/>
    <row r="110" spans="1:6" s="16" customFormat="1" x14ac:dyDescent="0.45"/>
    <row r="111" spans="1:6" s="16" customFormat="1" x14ac:dyDescent="0.45"/>
    <row r="118" spans="1:11" s="1" customFormat="1" ht="27.5" x14ac:dyDescent="0.75">
      <c r="A118" s="1" t="s">
        <v>79</v>
      </c>
    </row>
    <row r="119" spans="1:11" x14ac:dyDescent="0.45">
      <c r="A119" t="s">
        <v>99</v>
      </c>
    </row>
    <row r="120" spans="1:11" x14ac:dyDescent="0.45">
      <c r="A120" t="s">
        <v>90</v>
      </c>
    </row>
    <row r="122" spans="1:11" x14ac:dyDescent="0.4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 t="s">
        <v>38</v>
      </c>
    </row>
    <row r="123" spans="1:11" x14ac:dyDescent="0.45">
      <c r="A123" s="17"/>
      <c r="B123" s="17"/>
      <c r="C123" s="17"/>
      <c r="D123" s="17"/>
      <c r="E123" s="17"/>
      <c r="F123" s="17" t="s">
        <v>67</v>
      </c>
      <c r="G123" s="17"/>
      <c r="H123" s="17"/>
      <c r="I123" s="17"/>
      <c r="J123" s="17" t="s">
        <v>63</v>
      </c>
      <c r="K123" s="17" t="s">
        <v>48</v>
      </c>
    </row>
    <row r="124" spans="1:11" x14ac:dyDescent="0.45">
      <c r="A124" s="17" t="s">
        <v>65</v>
      </c>
      <c r="B124" s="17" t="s">
        <v>31</v>
      </c>
      <c r="C124" s="17" t="s">
        <v>45</v>
      </c>
      <c r="D124" s="17" t="s">
        <v>53</v>
      </c>
      <c r="E124" s="17" t="s">
        <v>42</v>
      </c>
      <c r="F124" s="17" t="s">
        <v>32</v>
      </c>
      <c r="G124" s="17" t="s">
        <v>41</v>
      </c>
      <c r="H124" s="17"/>
      <c r="I124" s="17" t="s">
        <v>51</v>
      </c>
      <c r="J124" s="17" t="s">
        <v>40</v>
      </c>
      <c r="K124" s="17"/>
    </row>
    <row r="125" spans="1:11" x14ac:dyDescent="0.45">
      <c r="A125" s="17" t="s">
        <v>17</v>
      </c>
      <c r="B125" s="17" t="s">
        <v>47</v>
      </c>
      <c r="C125" s="17" t="s">
        <v>68</v>
      </c>
      <c r="D125" s="17" t="s">
        <v>59</v>
      </c>
      <c r="E125" s="17" t="s">
        <v>34</v>
      </c>
      <c r="F125" s="17" t="s">
        <v>33</v>
      </c>
      <c r="G125" s="17" t="s">
        <v>54</v>
      </c>
      <c r="H125" s="17" t="s">
        <v>56</v>
      </c>
      <c r="I125" s="17" t="s">
        <v>49</v>
      </c>
      <c r="J125" s="17" t="s">
        <v>25</v>
      </c>
      <c r="K125" s="17" t="s">
        <v>57</v>
      </c>
    </row>
    <row r="126" spans="1:11" x14ac:dyDescent="0.45">
      <c r="A126" s="17" t="s">
        <v>23</v>
      </c>
      <c r="B126" s="17" t="s">
        <v>62</v>
      </c>
      <c r="C126" s="17" t="s">
        <v>24</v>
      </c>
      <c r="D126" s="17" t="s">
        <v>46</v>
      </c>
      <c r="E126" s="17" t="s">
        <v>44</v>
      </c>
      <c r="F126" s="17" t="s">
        <v>36</v>
      </c>
      <c r="G126" s="17" t="s">
        <v>66</v>
      </c>
      <c r="H126" s="17" t="s">
        <v>64</v>
      </c>
      <c r="I126" s="17" t="s">
        <v>39</v>
      </c>
      <c r="J126" s="17" t="s">
        <v>26</v>
      </c>
      <c r="K126" s="17"/>
    </row>
    <row r="127" spans="1:11" x14ac:dyDescent="0.45">
      <c r="A127" s="17"/>
      <c r="B127" s="17" t="s">
        <v>21</v>
      </c>
      <c r="C127" s="17" t="s">
        <v>50</v>
      </c>
      <c r="D127" s="17" t="s">
        <v>35</v>
      </c>
      <c r="E127" s="17" t="s">
        <v>22</v>
      </c>
      <c r="F127" s="17" t="s">
        <v>60</v>
      </c>
      <c r="G127" s="17" t="s">
        <v>52</v>
      </c>
      <c r="H127" s="17" t="s">
        <v>58</v>
      </c>
      <c r="I127" s="17" t="s">
        <v>27</v>
      </c>
      <c r="J127" s="17"/>
      <c r="K127" s="17"/>
    </row>
    <row r="128" spans="1:11" x14ac:dyDescent="0.45">
      <c r="A128" s="17"/>
      <c r="B128" s="17"/>
      <c r="C128" s="17"/>
      <c r="D128" s="17" t="s">
        <v>55</v>
      </c>
      <c r="E128" s="17" t="s">
        <v>37</v>
      </c>
      <c r="F128" s="17" t="s">
        <v>43</v>
      </c>
      <c r="G128" s="17" t="s">
        <v>19</v>
      </c>
      <c r="H128" s="17" t="s">
        <v>29</v>
      </c>
      <c r="I128" s="17"/>
      <c r="J128" s="17"/>
      <c r="K128" s="17"/>
    </row>
    <row r="129" spans="1:11" x14ac:dyDescent="0.45">
      <c r="A129" s="17" t="s">
        <v>30</v>
      </c>
      <c r="B129" s="17" t="s">
        <v>20</v>
      </c>
      <c r="C129" s="17"/>
      <c r="D129" s="17" t="s">
        <v>61</v>
      </c>
      <c r="E129" s="17"/>
      <c r="F129" s="17"/>
      <c r="G129" s="17"/>
      <c r="H129" s="17"/>
      <c r="I129" s="17" t="s">
        <v>28</v>
      </c>
      <c r="J129" s="17"/>
      <c r="K129" s="17"/>
    </row>
    <row r="131" spans="1:11" x14ac:dyDescent="0.45">
      <c r="A131" s="17" t="str">
        <f>IF(A122="","",VLOOKUP(A122,$A$40:$B$90,2,FALSE))</f>
        <v/>
      </c>
      <c r="B131" s="17" t="str">
        <f t="shared" ref="B131:K131" si="0">IF(B122="","",VLOOKUP(B122,$A$40:$B$90,2,FALSE))</f>
        <v/>
      </c>
      <c r="C131" s="17" t="str">
        <f t="shared" si="0"/>
        <v/>
      </c>
      <c r="D131" s="17" t="str">
        <f t="shared" si="0"/>
        <v/>
      </c>
      <c r="E131" s="17" t="str">
        <f t="shared" si="0"/>
        <v/>
      </c>
      <c r="F131" s="17" t="str">
        <f t="shared" si="0"/>
        <v/>
      </c>
      <c r="G131" s="17" t="str">
        <f t="shared" si="0"/>
        <v/>
      </c>
      <c r="H131" s="17" t="str">
        <f t="shared" si="0"/>
        <v/>
      </c>
      <c r="I131" s="17" t="str">
        <f t="shared" si="0"/>
        <v/>
      </c>
      <c r="J131" s="17" t="str">
        <f t="shared" si="0"/>
        <v/>
      </c>
      <c r="K131" s="17">
        <f t="shared" si="0"/>
        <v>16</v>
      </c>
    </row>
    <row r="132" spans="1:11" x14ac:dyDescent="0.45">
      <c r="A132" s="17" t="str">
        <f t="shared" ref="A132:K138" si="1">IF(A123="","",VLOOKUP(A123,$A$40:$B$90,2,FALSE))</f>
        <v/>
      </c>
      <c r="B132" s="17" t="str">
        <f t="shared" si="1"/>
        <v/>
      </c>
      <c r="C132" s="17" t="str">
        <f t="shared" si="1"/>
        <v/>
      </c>
      <c r="D132" s="17" t="str">
        <f t="shared" si="1"/>
        <v/>
      </c>
      <c r="E132" s="17" t="str">
        <f t="shared" si="1"/>
        <v/>
      </c>
      <c r="F132" s="17">
        <f t="shared" si="1"/>
        <v>8</v>
      </c>
      <c r="G132" s="17" t="str">
        <f t="shared" si="1"/>
        <v/>
      </c>
      <c r="H132" s="17" t="str">
        <f t="shared" si="1"/>
        <v/>
      </c>
      <c r="I132" s="17" t="str">
        <f t="shared" si="1"/>
        <v/>
      </c>
      <c r="J132" s="17">
        <f t="shared" si="1"/>
        <v>4</v>
      </c>
      <c r="K132" s="17">
        <f t="shared" si="1"/>
        <v>22</v>
      </c>
    </row>
    <row r="133" spans="1:11" x14ac:dyDescent="0.45">
      <c r="A133" s="17">
        <f>IF(A124="","",VLOOKUP(A124,$A$40:$B$90,2,FALSE))</f>
        <v>2</v>
      </c>
      <c r="B133" s="17">
        <f t="shared" si="1"/>
        <v>1</v>
      </c>
      <c r="C133" s="17">
        <f t="shared" si="1"/>
        <v>49</v>
      </c>
      <c r="D133" s="17">
        <f t="shared" si="1"/>
        <v>38</v>
      </c>
      <c r="E133" s="17">
        <f t="shared" si="1"/>
        <v>18</v>
      </c>
      <c r="F133" s="17">
        <f t="shared" si="1"/>
        <v>26</v>
      </c>
      <c r="G133" s="17">
        <f t="shared" si="1"/>
        <v>45</v>
      </c>
      <c r="H133" s="17" t="str">
        <f t="shared" si="1"/>
        <v/>
      </c>
      <c r="I133" s="17">
        <f t="shared" si="1"/>
        <v>4</v>
      </c>
      <c r="J133" s="17">
        <f t="shared" si="1"/>
        <v>22</v>
      </c>
      <c r="K133" s="17" t="str">
        <f t="shared" si="1"/>
        <v/>
      </c>
    </row>
    <row r="134" spans="1:11" x14ac:dyDescent="0.45">
      <c r="A134" s="17">
        <f t="shared" si="1"/>
        <v>7</v>
      </c>
      <c r="B134" s="17">
        <f t="shared" si="1"/>
        <v>49</v>
      </c>
      <c r="C134" s="17">
        <f t="shared" si="1"/>
        <v>18</v>
      </c>
      <c r="D134" s="17">
        <f t="shared" si="1"/>
        <v>38</v>
      </c>
      <c r="E134" s="17">
        <f t="shared" si="1"/>
        <v>0</v>
      </c>
      <c r="F134" s="17">
        <f t="shared" si="1"/>
        <v>32</v>
      </c>
      <c r="G134" s="17">
        <f t="shared" si="1"/>
        <v>29</v>
      </c>
      <c r="H134" s="17">
        <f t="shared" si="1"/>
        <v>6</v>
      </c>
      <c r="I134" s="17">
        <f t="shared" si="1"/>
        <v>26</v>
      </c>
      <c r="J134" s="17">
        <f t="shared" si="1"/>
        <v>30</v>
      </c>
      <c r="K134" s="17">
        <f t="shared" si="1"/>
        <v>21</v>
      </c>
    </row>
    <row r="135" spans="1:11" x14ac:dyDescent="0.45">
      <c r="A135" s="17">
        <f t="shared" si="1"/>
        <v>28</v>
      </c>
      <c r="B135" s="17">
        <f t="shared" si="1"/>
        <v>23</v>
      </c>
      <c r="C135" s="17">
        <f t="shared" si="1"/>
        <v>1</v>
      </c>
      <c r="D135" s="17">
        <f t="shared" si="1"/>
        <v>25</v>
      </c>
      <c r="E135" s="17">
        <f t="shared" si="1"/>
        <v>48</v>
      </c>
      <c r="F135" s="17">
        <f t="shared" si="1"/>
        <v>34</v>
      </c>
      <c r="G135" s="17">
        <f t="shared" si="1"/>
        <v>4</v>
      </c>
      <c r="H135" s="17">
        <f t="shared" si="1"/>
        <v>8</v>
      </c>
      <c r="I135" s="17">
        <f t="shared" si="1"/>
        <v>7</v>
      </c>
      <c r="J135" s="17">
        <f t="shared" si="1"/>
        <v>15</v>
      </c>
      <c r="K135" s="17" t="str">
        <f t="shared" si="1"/>
        <v/>
      </c>
    </row>
    <row r="136" spans="1:11" x14ac:dyDescent="0.45">
      <c r="A136" s="17" t="str">
        <f t="shared" si="1"/>
        <v/>
      </c>
      <c r="B136" s="17">
        <f t="shared" si="1"/>
        <v>44</v>
      </c>
      <c r="C136" s="17">
        <f t="shared" si="1"/>
        <v>28</v>
      </c>
      <c r="D136" s="17">
        <f t="shared" si="1"/>
        <v>30</v>
      </c>
      <c r="E136" s="17">
        <f t="shared" si="1"/>
        <v>35</v>
      </c>
      <c r="F136" s="17">
        <f t="shared" si="1"/>
        <v>44</v>
      </c>
      <c r="G136" s="17">
        <f t="shared" si="1"/>
        <v>41</v>
      </c>
      <c r="H136" s="17">
        <f t="shared" si="1"/>
        <v>13</v>
      </c>
      <c r="I136" s="17">
        <f t="shared" si="1"/>
        <v>21</v>
      </c>
      <c r="J136" s="17" t="str">
        <f t="shared" si="1"/>
        <v/>
      </c>
      <c r="K136" s="17" t="str">
        <f t="shared" si="1"/>
        <v/>
      </c>
    </row>
    <row r="137" spans="1:11" x14ac:dyDescent="0.45">
      <c r="A137" s="17" t="str">
        <f t="shared" si="1"/>
        <v/>
      </c>
      <c r="B137" s="17" t="str">
        <f t="shared" si="1"/>
        <v/>
      </c>
      <c r="C137" s="17" t="str">
        <f t="shared" si="1"/>
        <v/>
      </c>
      <c r="D137" s="17">
        <f t="shared" si="1"/>
        <v>38</v>
      </c>
      <c r="E137" s="17">
        <f t="shared" si="1"/>
        <v>19</v>
      </c>
      <c r="F137" s="17">
        <f t="shared" si="1"/>
        <v>6</v>
      </c>
      <c r="G137" s="17">
        <f t="shared" si="1"/>
        <v>47</v>
      </c>
      <c r="H137" s="17">
        <f t="shared" si="1"/>
        <v>5</v>
      </c>
      <c r="I137" s="17" t="str">
        <f t="shared" si="1"/>
        <v/>
      </c>
      <c r="J137" s="17" t="str">
        <f t="shared" si="1"/>
        <v/>
      </c>
      <c r="K137" s="17" t="str">
        <f t="shared" si="1"/>
        <v/>
      </c>
    </row>
    <row r="138" spans="1:11" x14ac:dyDescent="0.45">
      <c r="A138" s="17">
        <f t="shared" si="1"/>
        <v>14</v>
      </c>
      <c r="B138" s="17">
        <f t="shared" si="1"/>
        <v>36</v>
      </c>
      <c r="C138" s="17" t="str">
        <f t="shared" si="1"/>
        <v/>
      </c>
      <c r="D138" s="17">
        <f t="shared" si="1"/>
        <v>50</v>
      </c>
      <c r="E138" s="17" t="str">
        <f t="shared" si="1"/>
        <v/>
      </c>
      <c r="F138" s="17" t="str">
        <f t="shared" si="1"/>
        <v/>
      </c>
      <c r="G138" s="17" t="str">
        <f t="shared" si="1"/>
        <v/>
      </c>
      <c r="H138" s="17" t="str">
        <f t="shared" si="1"/>
        <v/>
      </c>
      <c r="I138" s="17">
        <f t="shared" si="1"/>
        <v>22</v>
      </c>
      <c r="J138" s="17" t="str">
        <f t="shared" si="1"/>
        <v/>
      </c>
      <c r="K138" s="17" t="str">
        <f t="shared" si="1"/>
        <v/>
      </c>
    </row>
    <row r="144" spans="1:11" s="1" customFormat="1" ht="27.5" x14ac:dyDescent="0.75">
      <c r="A144" s="1" t="s">
        <v>100</v>
      </c>
    </row>
    <row r="145" spans="1:1" x14ac:dyDescent="0.45">
      <c r="A145" t="s">
        <v>101</v>
      </c>
    </row>
    <row r="146" spans="1:1" x14ac:dyDescent="0.45">
      <c r="A146" s="6" t="s">
        <v>97</v>
      </c>
    </row>
    <row r="147" spans="1:1" x14ac:dyDescent="0.45">
      <c r="A147" s="6" t="s">
        <v>80</v>
      </c>
    </row>
    <row r="148" spans="1:1" x14ac:dyDescent="0.45">
      <c r="A148" s="6" t="s">
        <v>81</v>
      </c>
    </row>
    <row r="149" spans="1:1" x14ac:dyDescent="0.45">
      <c r="A149" s="6" t="s">
        <v>92</v>
      </c>
    </row>
    <row r="150" spans="1:1" x14ac:dyDescent="0.45">
      <c r="A150" s="6" t="s">
        <v>96</v>
      </c>
    </row>
    <row r="151" spans="1:1" x14ac:dyDescent="0.45">
      <c r="A151" s="6" t="s">
        <v>91</v>
      </c>
    </row>
    <row r="152" spans="1:1" x14ac:dyDescent="0.45">
      <c r="A152" s="6" t="s">
        <v>82</v>
      </c>
    </row>
    <row r="153" spans="1:1" x14ac:dyDescent="0.45">
      <c r="A153" t="s">
        <v>83</v>
      </c>
    </row>
    <row r="154" spans="1:1" x14ac:dyDescent="0.45">
      <c r="A154" s="18" t="s">
        <v>84</v>
      </c>
    </row>
    <row r="155" spans="1:1" x14ac:dyDescent="0.45">
      <c r="A155" s="6" t="s">
        <v>102</v>
      </c>
    </row>
    <row r="156" spans="1:1" x14ac:dyDescent="0.45">
      <c r="A156" s="6"/>
    </row>
    <row r="157" spans="1:1" x14ac:dyDescent="0.45">
      <c r="A157" s="6"/>
    </row>
    <row r="158" spans="1:1" x14ac:dyDescent="0.45">
      <c r="A158" s="6"/>
    </row>
    <row r="159" spans="1:1" x14ac:dyDescent="0.45">
      <c r="A159" s="6"/>
    </row>
    <row r="160" spans="1:1" x14ac:dyDescent="0.45">
      <c r="A160" s="6"/>
    </row>
    <row r="161" spans="1:11" x14ac:dyDescent="0.45">
      <c r="A161" s="6"/>
    </row>
    <row r="162" spans="1:11" x14ac:dyDescent="0.45">
      <c r="A162" s="6"/>
    </row>
    <row r="163" spans="1:11" x14ac:dyDescent="0.45">
      <c r="A163" s="6"/>
    </row>
    <row r="164" spans="1:11" x14ac:dyDescent="0.45">
      <c r="A164" s="6"/>
    </row>
    <row r="165" spans="1:11" x14ac:dyDescent="0.45">
      <c r="A165" s="6"/>
    </row>
    <row r="166" spans="1:11" x14ac:dyDescent="0.45">
      <c r="A166" s="6"/>
    </row>
    <row r="167" spans="1:11" x14ac:dyDescent="0.45">
      <c r="A167" s="6"/>
    </row>
    <row r="168" spans="1:11" x14ac:dyDescent="0.45">
      <c r="A168" s="8" t="s">
        <v>85</v>
      </c>
    </row>
    <row r="169" spans="1:11" x14ac:dyDescent="0.45">
      <c r="A169" t="s">
        <v>86</v>
      </c>
    </row>
    <row r="170" spans="1:11" x14ac:dyDescent="0.45">
      <c r="A170" t="s">
        <v>87</v>
      </c>
    </row>
    <row r="172" spans="1:11" s="16" customFormat="1" ht="64.5" x14ac:dyDescent="0.6">
      <c r="A172" s="28" t="s">
        <v>114</v>
      </c>
      <c r="B172" s="28"/>
      <c r="C172" s="28"/>
      <c r="D172" s="28" t="s">
        <v>115</v>
      </c>
      <c r="E172" s="28"/>
      <c r="F172" s="28"/>
      <c r="G172" s="28"/>
      <c r="H172" s="28"/>
      <c r="I172" s="28"/>
      <c r="J172" s="28"/>
      <c r="K172" s="28"/>
    </row>
    <row r="173" spans="1:11" ht="21.5" x14ac:dyDescent="0.6">
      <c r="A173" s="29" t="s">
        <v>110</v>
      </c>
      <c r="B173" s="30" t="s">
        <v>111</v>
      </c>
      <c r="C173" s="31" t="s">
        <v>112</v>
      </c>
      <c r="D173" s="32" t="s">
        <v>113</v>
      </c>
      <c r="E173" s="33"/>
      <c r="F173" s="33"/>
      <c r="G173" s="33"/>
      <c r="H173" s="33"/>
      <c r="I173" s="33"/>
      <c r="J173" s="33"/>
      <c r="K173" s="33"/>
    </row>
    <row r="174" spans="1:11" s="10" customFormat="1" ht="61.5" customHeight="1" x14ac:dyDescent="0.4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 t="s">
        <v>38</v>
      </c>
    </row>
    <row r="175" spans="1:11" s="10" customFormat="1" ht="61.5" customHeight="1" x14ac:dyDescent="0.45">
      <c r="A175" s="34"/>
      <c r="B175" s="34"/>
      <c r="C175" s="34"/>
      <c r="D175" s="34"/>
      <c r="E175" s="34"/>
      <c r="F175" s="34" t="s">
        <v>67</v>
      </c>
      <c r="G175" s="34"/>
      <c r="H175" s="34"/>
      <c r="I175" s="34"/>
      <c r="J175" s="34" t="s">
        <v>63</v>
      </c>
      <c r="K175" s="34" t="s">
        <v>48</v>
      </c>
    </row>
    <row r="176" spans="1:11" s="10" customFormat="1" ht="61.5" customHeight="1" x14ac:dyDescent="0.45">
      <c r="A176" s="34" t="s">
        <v>65</v>
      </c>
      <c r="B176" s="34" t="s">
        <v>31</v>
      </c>
      <c r="C176" s="34" t="s">
        <v>45</v>
      </c>
      <c r="D176" s="34" t="s">
        <v>53</v>
      </c>
      <c r="E176" s="34" t="s">
        <v>42</v>
      </c>
      <c r="F176" s="34" t="s">
        <v>32</v>
      </c>
      <c r="G176" s="34" t="s">
        <v>41</v>
      </c>
      <c r="H176" s="34"/>
      <c r="I176" s="34" t="s">
        <v>51</v>
      </c>
      <c r="J176" s="34" t="s">
        <v>40</v>
      </c>
      <c r="K176" s="34"/>
    </row>
    <row r="177" spans="1:11" s="10" customFormat="1" ht="61.5" customHeight="1" x14ac:dyDescent="0.45">
      <c r="A177" s="34" t="s">
        <v>17</v>
      </c>
      <c r="B177" s="34" t="s">
        <v>47</v>
      </c>
      <c r="C177" s="34" t="s">
        <v>68</v>
      </c>
      <c r="D177" s="34" t="s">
        <v>59</v>
      </c>
      <c r="E177" s="34" t="s">
        <v>34</v>
      </c>
      <c r="F177" s="34" t="s">
        <v>33</v>
      </c>
      <c r="G177" s="34" t="s">
        <v>54</v>
      </c>
      <c r="H177" s="34" t="s">
        <v>56</v>
      </c>
      <c r="I177" s="34" t="s">
        <v>49</v>
      </c>
      <c r="J177" s="34" t="s">
        <v>25</v>
      </c>
      <c r="K177" s="34" t="s">
        <v>57</v>
      </c>
    </row>
    <row r="178" spans="1:11" s="10" customFormat="1" ht="61.5" customHeight="1" x14ac:dyDescent="0.45">
      <c r="A178" s="34" t="s">
        <v>23</v>
      </c>
      <c r="B178" s="34" t="s">
        <v>62</v>
      </c>
      <c r="C178" s="34" t="s">
        <v>24</v>
      </c>
      <c r="D178" s="34" t="s">
        <v>46</v>
      </c>
      <c r="E178" s="34" t="s">
        <v>44</v>
      </c>
      <c r="F178" s="34" t="s">
        <v>36</v>
      </c>
      <c r="G178" s="34" t="s">
        <v>66</v>
      </c>
      <c r="H178" s="34" t="s">
        <v>64</v>
      </c>
      <c r="I178" s="34" t="s">
        <v>39</v>
      </c>
      <c r="J178" s="34" t="s">
        <v>26</v>
      </c>
      <c r="K178" s="34"/>
    </row>
    <row r="179" spans="1:11" s="10" customFormat="1" ht="61.5" customHeight="1" x14ac:dyDescent="0.45">
      <c r="A179" s="34"/>
      <c r="B179" s="34" t="s">
        <v>21</v>
      </c>
      <c r="C179" s="34" t="s">
        <v>50</v>
      </c>
      <c r="D179" s="34" t="s">
        <v>35</v>
      </c>
      <c r="E179" s="34" t="s">
        <v>22</v>
      </c>
      <c r="F179" s="34" t="s">
        <v>60</v>
      </c>
      <c r="G179" s="34" t="s">
        <v>52</v>
      </c>
      <c r="H179" s="34" t="s">
        <v>58</v>
      </c>
      <c r="I179" s="34" t="s">
        <v>27</v>
      </c>
      <c r="J179" s="34"/>
      <c r="K179" s="34"/>
    </row>
    <row r="180" spans="1:11" s="10" customFormat="1" ht="61.5" customHeight="1" x14ac:dyDescent="0.45">
      <c r="A180" s="34"/>
      <c r="B180" s="34"/>
      <c r="C180" s="34"/>
      <c r="D180" s="34" t="s">
        <v>55</v>
      </c>
      <c r="E180" s="34" t="s">
        <v>37</v>
      </c>
      <c r="F180" s="34" t="s">
        <v>43</v>
      </c>
      <c r="G180" s="34" t="s">
        <v>19</v>
      </c>
      <c r="H180" s="34" t="s">
        <v>29</v>
      </c>
      <c r="I180" s="34"/>
      <c r="J180" s="34"/>
      <c r="K180" s="34"/>
    </row>
    <row r="181" spans="1:11" s="10" customFormat="1" ht="61.5" customHeight="1" x14ac:dyDescent="0.45">
      <c r="A181" s="34" t="s">
        <v>30</v>
      </c>
      <c r="B181" s="34" t="s">
        <v>20</v>
      </c>
      <c r="C181" s="34"/>
      <c r="D181" s="34" t="s">
        <v>61</v>
      </c>
      <c r="E181" s="34"/>
      <c r="F181" s="34"/>
      <c r="G181" s="34"/>
      <c r="H181" s="34"/>
      <c r="I181" s="34" t="s">
        <v>28</v>
      </c>
      <c r="J181" s="34"/>
      <c r="K181" s="34"/>
    </row>
    <row r="182" spans="1:11" ht="21.5" x14ac:dyDescent="0.4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</row>
    <row r="191" spans="1:11" s="1" customFormat="1" ht="27.5" x14ac:dyDescent="0.75">
      <c r="A191" s="1" t="s">
        <v>105</v>
      </c>
    </row>
    <row r="192" spans="1:11" x14ac:dyDescent="0.45">
      <c r="A192" t="s">
        <v>116</v>
      </c>
    </row>
    <row r="193" spans="1:4" x14ac:dyDescent="0.45">
      <c r="A193" t="s">
        <v>118</v>
      </c>
    </row>
    <row r="194" spans="1:4" x14ac:dyDescent="0.45">
      <c r="A194" t="s">
        <v>117</v>
      </c>
    </row>
    <row r="197" spans="1:4" s="16" customFormat="1" ht="49.5" x14ac:dyDescent="0.45">
      <c r="A197" s="16" t="s">
        <v>114</v>
      </c>
      <c r="D197" s="16" t="s">
        <v>115</v>
      </c>
    </row>
    <row r="198" spans="1:4" x14ac:dyDescent="0.45">
      <c r="A198" s="24" t="s">
        <v>110</v>
      </c>
      <c r="B198" s="25" t="s">
        <v>111</v>
      </c>
      <c r="C198" s="26" t="s">
        <v>112</v>
      </c>
      <c r="D198" s="27" t="s">
        <v>113</v>
      </c>
    </row>
    <row r="219" spans="1:1" s="1" customFormat="1" ht="27.5" x14ac:dyDescent="0.75">
      <c r="A219" s="1" t="s">
        <v>104</v>
      </c>
    </row>
    <row r="220" spans="1:1" x14ac:dyDescent="0.45">
      <c r="A220" t="s">
        <v>93</v>
      </c>
    </row>
    <row r="221" spans="1:1" x14ac:dyDescent="0.45">
      <c r="A221" s="6" t="s">
        <v>103</v>
      </c>
    </row>
    <row r="222" spans="1:1" x14ac:dyDescent="0.45">
      <c r="A222" s="6" t="s">
        <v>95</v>
      </c>
    </row>
    <row r="223" spans="1:1" x14ac:dyDescent="0.45">
      <c r="A223" t="s">
        <v>94</v>
      </c>
    </row>
    <row r="231" spans="1:2" s="1" customFormat="1" ht="27.5" x14ac:dyDescent="0.75">
      <c r="A231" s="1" t="s">
        <v>150</v>
      </c>
    </row>
    <row r="232" spans="1:2" x14ac:dyDescent="0.45">
      <c r="A232" t="s">
        <v>129</v>
      </c>
    </row>
    <row r="233" spans="1:2" x14ac:dyDescent="0.45">
      <c r="A233" s="9" t="s">
        <v>130</v>
      </c>
    </row>
    <row r="237" spans="1:2" s="2" customFormat="1" x14ac:dyDescent="0.45">
      <c r="A237" s="2" t="s">
        <v>145</v>
      </c>
    </row>
    <row r="239" spans="1:2" ht="49.5" x14ac:dyDescent="0.45">
      <c r="A239" s="3" t="s">
        <v>149</v>
      </c>
      <c r="B239" s="13" t="s">
        <v>72</v>
      </c>
    </row>
    <row r="240" spans="1:2" x14ac:dyDescent="0.45">
      <c r="A240" t="s">
        <v>136</v>
      </c>
      <c r="B240">
        <v>100</v>
      </c>
    </row>
    <row r="241" spans="1:2" x14ac:dyDescent="0.45">
      <c r="A241" t="s">
        <v>135</v>
      </c>
      <c r="B241">
        <v>57</v>
      </c>
    </row>
    <row r="242" spans="1:2" x14ac:dyDescent="0.45">
      <c r="A242" t="s">
        <v>138</v>
      </c>
      <c r="B242">
        <v>14</v>
      </c>
    </row>
    <row r="243" spans="1:2" x14ac:dyDescent="0.45">
      <c r="A243" t="s">
        <v>141</v>
      </c>
      <c r="B243">
        <v>64</v>
      </c>
    </row>
    <row r="244" spans="1:2" x14ac:dyDescent="0.45">
      <c r="A244" t="s">
        <v>134</v>
      </c>
      <c r="B244">
        <v>28</v>
      </c>
    </row>
    <row r="245" spans="1:2" x14ac:dyDescent="0.45">
      <c r="A245" t="s">
        <v>143</v>
      </c>
      <c r="B245">
        <v>62</v>
      </c>
    </row>
    <row r="246" spans="1:2" x14ac:dyDescent="0.45">
      <c r="A246" t="s">
        <v>132</v>
      </c>
      <c r="B246">
        <v>74</v>
      </c>
    </row>
    <row r="247" spans="1:2" x14ac:dyDescent="0.45">
      <c r="A247" t="s">
        <v>133</v>
      </c>
      <c r="B247">
        <v>46</v>
      </c>
    </row>
    <row r="248" spans="1:2" x14ac:dyDescent="0.45">
      <c r="A248" t="s">
        <v>139</v>
      </c>
      <c r="B248">
        <v>88</v>
      </c>
    </row>
    <row r="249" spans="1:2" x14ac:dyDescent="0.45">
      <c r="A249" t="s">
        <v>142</v>
      </c>
      <c r="B249">
        <v>68</v>
      </c>
    </row>
    <row r="250" spans="1:2" x14ac:dyDescent="0.45">
      <c r="A250" t="s">
        <v>140</v>
      </c>
      <c r="B250">
        <v>53</v>
      </c>
    </row>
    <row r="251" spans="1:2" x14ac:dyDescent="0.45">
      <c r="A251" t="s">
        <v>137</v>
      </c>
      <c r="B251">
        <v>91</v>
      </c>
    </row>
    <row r="252" spans="1:2" x14ac:dyDescent="0.45">
      <c r="A252" t="s">
        <v>131</v>
      </c>
      <c r="B252">
        <v>52</v>
      </c>
    </row>
    <row r="257" spans="1:8" s="2" customFormat="1" x14ac:dyDescent="0.45">
      <c r="A257" s="2" t="s">
        <v>146</v>
      </c>
    </row>
    <row r="259" spans="1:8" x14ac:dyDescent="0.45">
      <c r="A259" s="14" t="s">
        <v>73</v>
      </c>
      <c r="B259" s="21" t="s">
        <v>107</v>
      </c>
      <c r="C259" s="21" t="s">
        <v>76</v>
      </c>
      <c r="D259" s="21" t="s">
        <v>77</v>
      </c>
      <c r="E259" s="21" t="s">
        <v>78</v>
      </c>
      <c r="F259" s="21" t="s">
        <v>108</v>
      </c>
    </row>
    <row r="260" spans="1:8" x14ac:dyDescent="0.45">
      <c r="A260" s="15" t="s">
        <v>74</v>
      </c>
      <c r="B260" s="22">
        <f>QUARTILE($B$240:$B$252,0)</f>
        <v>14</v>
      </c>
      <c r="C260" s="22">
        <f>QUARTILE($B$240:$B$252,1)</f>
        <v>52</v>
      </c>
      <c r="D260" s="22">
        <f>QUARTILE($B$240:$B$252,2)</f>
        <v>62</v>
      </c>
      <c r="E260" s="22">
        <f>QUARTILE($B$240:$B$252,3)</f>
        <v>74</v>
      </c>
      <c r="F260" s="22">
        <f>QUARTILE($B$240:$B$252,4)</f>
        <v>100</v>
      </c>
    </row>
    <row r="261" spans="1:8" ht="33" x14ac:dyDescent="0.45">
      <c r="A261" s="20" t="s">
        <v>106</v>
      </c>
      <c r="B261" s="23" t="s">
        <v>75</v>
      </c>
      <c r="C261" s="24" t="str">
        <f>B260&amp;" - "&amp;C260</f>
        <v>14 - 52</v>
      </c>
      <c r="D261" s="25" t="str">
        <f>C260&amp;" - "&amp;D260</f>
        <v>52 - 62</v>
      </c>
      <c r="E261" s="26" t="str">
        <f>D260&amp;" - "&amp;E260</f>
        <v>62 - 74</v>
      </c>
      <c r="F261" s="27" t="str">
        <f>E260&amp;" - "&amp;F260</f>
        <v>74 - 100</v>
      </c>
    </row>
    <row r="266" spans="1:8" s="2" customFormat="1" x14ac:dyDescent="0.45">
      <c r="A266" s="2" t="s">
        <v>147</v>
      </c>
    </row>
    <row r="269" spans="1:8" ht="24.75" customHeight="1" x14ac:dyDescent="0.45">
      <c r="A269" s="17"/>
      <c r="B269" s="17" t="s">
        <v>131</v>
      </c>
      <c r="C269" s="17" t="s">
        <v>132</v>
      </c>
      <c r="D269" s="17" t="s">
        <v>133</v>
      </c>
      <c r="E269" s="17"/>
      <c r="F269" s="17"/>
      <c r="G269" s="17" t="s">
        <v>134</v>
      </c>
      <c r="H269" s="17"/>
    </row>
    <row r="270" spans="1:8" ht="24.75" customHeight="1" x14ac:dyDescent="0.45">
      <c r="A270" s="17" t="s">
        <v>135</v>
      </c>
      <c r="B270" s="17" t="s">
        <v>136</v>
      </c>
      <c r="C270" s="17" t="s">
        <v>137</v>
      </c>
      <c r="D270" s="17" t="s">
        <v>138</v>
      </c>
      <c r="E270" s="17" t="s">
        <v>144</v>
      </c>
      <c r="F270" s="17" t="s">
        <v>140</v>
      </c>
      <c r="G270" s="17"/>
      <c r="H270" s="17"/>
    </row>
    <row r="271" spans="1:8" ht="24.75" customHeight="1" x14ac:dyDescent="0.45">
      <c r="A271" s="17"/>
      <c r="B271" s="17"/>
      <c r="C271" s="17"/>
      <c r="D271" s="17"/>
      <c r="E271" s="17"/>
      <c r="F271" s="17"/>
      <c r="G271" s="17" t="s">
        <v>141</v>
      </c>
      <c r="H271" s="17" t="s">
        <v>142</v>
      </c>
    </row>
    <row r="272" spans="1:8" ht="24.75" customHeight="1" x14ac:dyDescent="0.45">
      <c r="A272" s="17"/>
      <c r="B272" s="17"/>
      <c r="C272" s="17"/>
      <c r="D272" s="17"/>
      <c r="E272" s="17"/>
      <c r="F272" s="17"/>
      <c r="G272" s="17"/>
      <c r="H272" s="17" t="s">
        <v>143</v>
      </c>
    </row>
    <row r="273" spans="1:11" ht="24.75" customHeight="1" x14ac:dyDescent="0.45"/>
    <row r="274" spans="1:11" ht="24.75" customHeight="1" x14ac:dyDescent="0.45"/>
    <row r="275" spans="1:11" ht="24.75" customHeight="1" x14ac:dyDescent="0.45">
      <c r="A275" s="17" t="str">
        <f t="shared" ref="A275:H275" si="2">IF(A269="","",VLOOKUP(A269,$A$240:$B$252,2,FALSE))</f>
        <v/>
      </c>
      <c r="B275" s="17">
        <f t="shared" si="2"/>
        <v>52</v>
      </c>
      <c r="C275" s="17">
        <f t="shared" si="2"/>
        <v>74</v>
      </c>
      <c r="D275" s="17">
        <f t="shared" si="2"/>
        <v>46</v>
      </c>
      <c r="E275" s="17" t="str">
        <f t="shared" si="2"/>
        <v/>
      </c>
      <c r="F275" s="17" t="str">
        <f t="shared" si="2"/>
        <v/>
      </c>
      <c r="G275" s="17">
        <f t="shared" si="2"/>
        <v>28</v>
      </c>
      <c r="H275" s="17" t="str">
        <f t="shared" si="2"/>
        <v/>
      </c>
      <c r="I275" s="17" t="str">
        <f t="shared" ref="I275:K278" si="3">IF(I269="","",VLOOKUP(I269,$A$40:$B$90,2,FALSE))</f>
        <v/>
      </c>
      <c r="J275" s="17" t="str">
        <f t="shared" si="3"/>
        <v/>
      </c>
      <c r="K275" s="17" t="str">
        <f t="shared" si="3"/>
        <v/>
      </c>
    </row>
    <row r="276" spans="1:11" ht="24.75" customHeight="1" x14ac:dyDescent="0.45">
      <c r="A276" s="17">
        <f>IF(A270="","",VLOOKUP(A270,$A$240:$B$252,2,FALSE))</f>
        <v>57</v>
      </c>
      <c r="B276" s="17">
        <f t="shared" ref="B276:H276" si="4">IF(B270="","",VLOOKUP(B270,$A$240:$B$252,2,FALSE))</f>
        <v>100</v>
      </c>
      <c r="C276" s="17">
        <f t="shared" si="4"/>
        <v>91</v>
      </c>
      <c r="D276" s="17">
        <f t="shared" si="4"/>
        <v>14</v>
      </c>
      <c r="E276" s="17">
        <f t="shared" si="4"/>
        <v>88</v>
      </c>
      <c r="F276" s="17">
        <f t="shared" si="4"/>
        <v>53</v>
      </c>
      <c r="G276" s="17" t="str">
        <f t="shared" si="4"/>
        <v/>
      </c>
      <c r="H276" s="17" t="str">
        <f t="shared" si="4"/>
        <v/>
      </c>
      <c r="I276" s="17" t="str">
        <f t="shared" si="3"/>
        <v/>
      </c>
      <c r="J276" s="17" t="str">
        <f t="shared" si="3"/>
        <v/>
      </c>
      <c r="K276" s="17" t="str">
        <f t="shared" si="3"/>
        <v/>
      </c>
    </row>
    <row r="277" spans="1:11" ht="24.75" customHeight="1" x14ac:dyDescent="0.45">
      <c r="A277" s="17" t="str">
        <f t="shared" ref="A277:H277" si="5">IF(A271="","",VLOOKUP(A271,$A$240:$B$252,2,FALSE))</f>
        <v/>
      </c>
      <c r="B277" s="17" t="str">
        <f t="shared" si="5"/>
        <v/>
      </c>
      <c r="C277" s="17" t="str">
        <f t="shared" si="5"/>
        <v/>
      </c>
      <c r="D277" s="17" t="str">
        <f t="shared" si="5"/>
        <v/>
      </c>
      <c r="E277" s="17" t="str">
        <f t="shared" si="5"/>
        <v/>
      </c>
      <c r="F277" s="17" t="str">
        <f t="shared" si="5"/>
        <v/>
      </c>
      <c r="G277" s="17">
        <f t="shared" si="5"/>
        <v>64</v>
      </c>
      <c r="H277" s="17">
        <f t="shared" si="5"/>
        <v>68</v>
      </c>
      <c r="I277" s="17" t="str">
        <f t="shared" si="3"/>
        <v/>
      </c>
      <c r="J277" s="17" t="str">
        <f t="shared" si="3"/>
        <v/>
      </c>
      <c r="K277" s="17" t="str">
        <f t="shared" si="3"/>
        <v/>
      </c>
    </row>
    <row r="278" spans="1:11" ht="24.75" customHeight="1" x14ac:dyDescent="0.45">
      <c r="A278" s="17" t="str">
        <f t="shared" ref="A278:H278" si="6">IF(A272="","",VLOOKUP(A272,$A$240:$B$252,2,FALSE))</f>
        <v/>
      </c>
      <c r="B278" s="17" t="str">
        <f t="shared" si="6"/>
        <v/>
      </c>
      <c r="C278" s="17" t="str">
        <f t="shared" si="6"/>
        <v/>
      </c>
      <c r="D278" s="17" t="str">
        <f t="shared" si="6"/>
        <v/>
      </c>
      <c r="E278" s="17" t="str">
        <f t="shared" si="6"/>
        <v/>
      </c>
      <c r="F278" s="17" t="str">
        <f t="shared" si="6"/>
        <v/>
      </c>
      <c r="G278" s="17" t="str">
        <f t="shared" si="6"/>
        <v/>
      </c>
      <c r="H278" s="17">
        <f t="shared" si="6"/>
        <v>62</v>
      </c>
      <c r="I278" s="17" t="str">
        <f t="shared" si="3"/>
        <v/>
      </c>
      <c r="J278" s="17" t="str">
        <f t="shared" si="3"/>
        <v/>
      </c>
      <c r="K278" s="17" t="str">
        <f t="shared" si="3"/>
        <v/>
      </c>
    </row>
    <row r="282" spans="1:11" s="2" customFormat="1" x14ac:dyDescent="0.45">
      <c r="A282" s="2" t="s">
        <v>148</v>
      </c>
    </row>
    <row r="284" spans="1:11" ht="47.5" customHeight="1" x14ac:dyDescent="0.45">
      <c r="A284" s="35"/>
      <c r="B284" s="35" t="s">
        <v>131</v>
      </c>
      <c r="C284" s="35" t="s">
        <v>132</v>
      </c>
      <c r="D284" s="35" t="s">
        <v>133</v>
      </c>
      <c r="E284" s="35"/>
      <c r="F284" s="35"/>
      <c r="G284" s="35" t="s">
        <v>134</v>
      </c>
      <c r="H284" s="35"/>
    </row>
    <row r="285" spans="1:11" ht="47.5" customHeight="1" x14ac:dyDescent="0.45">
      <c r="A285" s="35" t="s">
        <v>135</v>
      </c>
      <c r="B285" s="35" t="s">
        <v>136</v>
      </c>
      <c r="C285" s="35" t="s">
        <v>137</v>
      </c>
      <c r="D285" s="35" t="s">
        <v>138</v>
      </c>
      <c r="E285" s="35" t="s">
        <v>144</v>
      </c>
      <c r="F285" s="35" t="s">
        <v>140</v>
      </c>
      <c r="G285" s="35"/>
      <c r="H285" s="35"/>
    </row>
    <row r="286" spans="1:11" ht="47.5" customHeight="1" x14ac:dyDescent="0.45">
      <c r="A286" s="35"/>
      <c r="B286" s="35"/>
      <c r="C286" s="35"/>
      <c r="D286" s="35"/>
      <c r="E286" s="35"/>
      <c r="F286" s="35"/>
      <c r="G286" s="35" t="s">
        <v>141</v>
      </c>
      <c r="H286" s="35" t="s">
        <v>142</v>
      </c>
    </row>
    <row r="287" spans="1:11" ht="47.5" customHeight="1" x14ac:dyDescent="0.45">
      <c r="A287" s="35"/>
      <c r="B287" s="35"/>
      <c r="C287" s="35"/>
      <c r="D287" s="35"/>
      <c r="E287" s="35"/>
      <c r="F287" s="35"/>
      <c r="G287" s="35"/>
      <c r="H287" s="35" t="s">
        <v>143</v>
      </c>
    </row>
    <row r="290" spans="1:1" x14ac:dyDescent="0.45">
      <c r="A290" t="s">
        <v>151</v>
      </c>
    </row>
  </sheetData>
  <sortState xmlns:xlrd2="http://schemas.microsoft.com/office/spreadsheetml/2017/richdata2" ref="A240:B252">
    <sortCondition ref="A239:A252"/>
  </sortState>
  <conditionalFormatting sqref="A269:H272">
    <cfRule type="notContainsBlanks" dxfId="16" priority="8">
      <formula>LEN(TRIM(A269))&gt;0</formula>
    </cfRule>
  </conditionalFormatting>
  <conditionalFormatting sqref="A284:H287">
    <cfRule type="containsBlanks" dxfId="15" priority="1">
      <formula>LEN(TRIM(A284))=0</formula>
    </cfRule>
    <cfRule type="expression" dxfId="14" priority="2">
      <formula>A275&gt;=$E$260</formula>
    </cfRule>
    <cfRule type="expression" dxfId="13" priority="3">
      <formula>A275&gt;=$D$260</formula>
    </cfRule>
    <cfRule type="expression" dxfId="12" priority="4">
      <formula>A275&gt;=$C$260</formula>
    </cfRule>
    <cfRule type="expression" dxfId="11" priority="5">
      <formula>A275&gt;=$B$260</formula>
    </cfRule>
  </conditionalFormatting>
  <conditionalFormatting sqref="A122:K138">
    <cfRule type="notContainsBlanks" dxfId="10" priority="21">
      <formula>LEN(TRIM(A122))&gt;0</formula>
    </cfRule>
  </conditionalFormatting>
  <conditionalFormatting sqref="A174:K181">
    <cfRule type="expression" dxfId="9" priority="11">
      <formula>A131&gt;=$E$107</formula>
    </cfRule>
    <cfRule type="expression" dxfId="8" priority="12">
      <formula>A131&gt;=$D$107</formula>
    </cfRule>
    <cfRule type="expression" dxfId="7" priority="13">
      <formula>A131&gt;=$C$107</formula>
    </cfRule>
    <cfRule type="expression" dxfId="6" priority="14">
      <formula>A131&gt;=$B$107</formula>
    </cfRule>
  </conditionalFormatting>
  <conditionalFormatting sqref="A174:K182">
    <cfRule type="containsBlanks" dxfId="5" priority="10">
      <formula>LEN(TRIM(A174))=0</formula>
    </cfRule>
  </conditionalFormatting>
  <conditionalFormatting sqref="A182:K182">
    <cfRule type="expression" dxfId="4" priority="50">
      <formula>A139&gt;=$E$107</formula>
    </cfRule>
    <cfRule type="expression" dxfId="3" priority="51">
      <formula>A139&gt;=$E$107</formula>
    </cfRule>
    <cfRule type="expression" dxfId="2" priority="52">
      <formula>A139&gt;=$C$107</formula>
    </cfRule>
    <cfRule type="expression" dxfId="1" priority="54">
      <formula>A139&gt;=$B$107</formula>
    </cfRule>
  </conditionalFormatting>
  <conditionalFormatting sqref="A275:K278">
    <cfRule type="notContainsBlanks" dxfId="0" priority="7">
      <formula>LEN(TRIM(A275))&gt;0</formula>
    </cfRule>
  </conditionalFormatting>
  <hyperlinks>
    <hyperlink ref="A9" r:id="rId1" xr:uid="{8E955359-2CB3-4F21-BAAD-7A0D30A661C6}"/>
    <hyperlink ref="A233" r:id="rId2" xr:uid="{66242E46-0495-4206-A5B9-D2F5DE9F3957}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Tile Grid Heat Maps</vt:lpstr>
      <vt:lpstr>Tile_Grid_Heat_Map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2023-02-17T20:21:16Z</dcterms:modified>
</cp:coreProperties>
</file>